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50" windowHeight="11550" firstSheet="1" activeTab="16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22" r:id="rId14"/>
    <sheet name="6-2" sheetId="23" r:id="rId15"/>
    <sheet name="6-3" sheetId="24" r:id="rId16"/>
    <sheet name="7" sheetId="25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__A01" localSheetId="13">#REF!</definedName>
    <definedName name="________________A01" localSheetId="14">#REF!</definedName>
    <definedName name="________________A01" localSheetId="15">#REF!</definedName>
    <definedName name="________________A01" localSheetId="16">#REF!</definedName>
    <definedName name="________________A01">#REF!</definedName>
    <definedName name="________________A08">'[5]A01-1'!$A$5:$C$36</definedName>
    <definedName name="_______________A01" localSheetId="13">#REF!</definedName>
    <definedName name="_______________A01" localSheetId="14">#REF!</definedName>
    <definedName name="_______________A01" localSheetId="15">#REF!</definedName>
    <definedName name="_______________A01" localSheetId="16">#REF!</definedName>
    <definedName name="_______________A01">#REF!</definedName>
    <definedName name="_______________A08">'[1]A01-1'!$A$5:$C$36</definedName>
    <definedName name="______________A01" localSheetId="13">#REF!</definedName>
    <definedName name="______________A01" localSheetId="14">#REF!</definedName>
    <definedName name="______________A01" localSheetId="15">#REF!</definedName>
    <definedName name="______________A01" localSheetId="16">#REF!</definedName>
    <definedName name="______________A01">#REF!</definedName>
    <definedName name="______________A08">'[13]A01-1'!$A$5:$C$36</definedName>
    <definedName name="_____________A01" localSheetId="13">#REF!</definedName>
    <definedName name="_____________A01" localSheetId="14">#REF!</definedName>
    <definedName name="_____________A01" localSheetId="15">#REF!</definedName>
    <definedName name="_____________A01" localSheetId="16">#REF!</definedName>
    <definedName name="_____________A01">#REF!</definedName>
    <definedName name="_____________A08">'[10]A01-1'!$A$5:$C$36</definedName>
    <definedName name="____________A01" localSheetId="13">#REF!</definedName>
    <definedName name="____________A01" localSheetId="14">#REF!</definedName>
    <definedName name="____________A01" localSheetId="15">#REF!</definedName>
    <definedName name="____________A01" localSheetId="16">#REF!</definedName>
    <definedName name="____________A01">#REF!</definedName>
    <definedName name="____________A08">'[7]A01-1'!$A$5:$C$36</definedName>
    <definedName name="____________qyc1234" localSheetId="13">#REF!</definedName>
    <definedName name="____________qyc1234" localSheetId="14">#REF!</definedName>
    <definedName name="____________qyc1234" localSheetId="15">#REF!</definedName>
    <definedName name="____________qyc1234" localSheetId="16">#REF!</definedName>
    <definedName name="____________qyc1234">#REF!</definedName>
    <definedName name="___________A01" localSheetId="13">#REF!</definedName>
    <definedName name="___________A01" localSheetId="14">#REF!</definedName>
    <definedName name="___________A01" localSheetId="15">#REF!</definedName>
    <definedName name="___________A01" localSheetId="16">#REF!</definedName>
    <definedName name="___________A01">#REF!</definedName>
    <definedName name="___________A08">'[7]A01-1'!$A$5:$C$36</definedName>
    <definedName name="___________qyc1234" localSheetId="13">#REF!</definedName>
    <definedName name="___________qyc1234" localSheetId="14">#REF!</definedName>
    <definedName name="___________qyc1234" localSheetId="15">#REF!</definedName>
    <definedName name="___________qyc1234" localSheetId="16">#REF!</definedName>
    <definedName name="___________qyc1234">#REF!</definedName>
    <definedName name="__________A01" localSheetId="13">#REF!</definedName>
    <definedName name="__________A01" localSheetId="14">#REF!</definedName>
    <definedName name="__________A01" localSheetId="15">#REF!</definedName>
    <definedName name="__________A01" localSheetId="16">#REF!</definedName>
    <definedName name="__________A01">#REF!</definedName>
    <definedName name="__________A08">'[7]A01-1'!$A$5:$C$36</definedName>
    <definedName name="__________qyc1234" localSheetId="13">#REF!</definedName>
    <definedName name="__________qyc1234" localSheetId="14">#REF!</definedName>
    <definedName name="__________qyc1234" localSheetId="15">#REF!</definedName>
    <definedName name="__________qyc1234" localSheetId="16">#REF!</definedName>
    <definedName name="__________qyc1234">#REF!</definedName>
    <definedName name="_________A01" localSheetId="13">#REF!</definedName>
    <definedName name="_________A01" localSheetId="14">#REF!</definedName>
    <definedName name="_________A01" localSheetId="15">#REF!</definedName>
    <definedName name="_________A01" localSheetId="16">#REF!</definedName>
    <definedName name="_________A01">#REF!</definedName>
    <definedName name="_________A08">'[8]A01-1'!$A$5:$C$36</definedName>
    <definedName name="_________qyc1234" localSheetId="13">#REF!</definedName>
    <definedName name="_________qyc1234" localSheetId="14">#REF!</definedName>
    <definedName name="_________qyc1234" localSheetId="15">#REF!</definedName>
    <definedName name="_________qyc1234" localSheetId="16">#REF!</definedName>
    <definedName name="_________qyc1234">#REF!</definedName>
    <definedName name="________A01" localSheetId="13">#REF!</definedName>
    <definedName name="________A01" localSheetId="14">#REF!</definedName>
    <definedName name="________A01" localSheetId="15">#REF!</definedName>
    <definedName name="________A01" localSheetId="16">#REF!</definedName>
    <definedName name="________A01">#REF!</definedName>
    <definedName name="________A08">'[7]A01-1'!$A$5:$C$36</definedName>
    <definedName name="________qyc1234" localSheetId="13">#REF!</definedName>
    <definedName name="________qyc1234" localSheetId="14">#REF!</definedName>
    <definedName name="________qyc1234" localSheetId="15">#REF!</definedName>
    <definedName name="________qyc1234" localSheetId="16">#REF!</definedName>
    <definedName name="________qyc1234">#REF!</definedName>
    <definedName name="_______A01" localSheetId="13">#REF!</definedName>
    <definedName name="_______A01" localSheetId="14">#REF!</definedName>
    <definedName name="_______A01" localSheetId="15">#REF!</definedName>
    <definedName name="_______A01" localSheetId="16">#REF!</definedName>
    <definedName name="_______A01">#REF!</definedName>
    <definedName name="_______A08">'[9]A01-1'!$A$5:$C$36</definedName>
    <definedName name="_______qyc1234" localSheetId="13">#REF!</definedName>
    <definedName name="_______qyc1234" localSheetId="14">#REF!</definedName>
    <definedName name="_______qyc1234" localSheetId="15">#REF!</definedName>
    <definedName name="_______qyc1234" localSheetId="16">#REF!</definedName>
    <definedName name="_______qyc1234">#REF!</definedName>
    <definedName name="______A01" localSheetId="13">#REF!</definedName>
    <definedName name="______A01" localSheetId="14">#REF!</definedName>
    <definedName name="______A01" localSheetId="15">#REF!</definedName>
    <definedName name="______A01" localSheetId="16">#REF!</definedName>
    <definedName name="______A01">#REF!</definedName>
    <definedName name="______A08">'[6]A01-1'!$A$5:$C$36</definedName>
    <definedName name="______qyc1234" localSheetId="13">#REF!</definedName>
    <definedName name="______qyc1234" localSheetId="14">#REF!</definedName>
    <definedName name="______qyc1234" localSheetId="15">#REF!</definedName>
    <definedName name="______qyc1234" localSheetId="16">#REF!</definedName>
    <definedName name="______qyc1234">#REF!</definedName>
    <definedName name="_____A01" localSheetId="13">#REF!</definedName>
    <definedName name="_____A01" localSheetId="14">#REF!</definedName>
    <definedName name="_____A01" localSheetId="15">#REF!</definedName>
    <definedName name="_____A01" localSheetId="16">#REF!</definedName>
    <definedName name="_____A01">#REF!</definedName>
    <definedName name="_____A08">'[6]A01-1'!$A$5:$C$36</definedName>
    <definedName name="_____qyc1234" localSheetId="13">#REF!</definedName>
    <definedName name="_____qyc1234" localSheetId="14">#REF!</definedName>
    <definedName name="_____qyc1234" localSheetId="15">#REF!</definedName>
    <definedName name="_____qyc1234" localSheetId="16">#REF!</definedName>
    <definedName name="_____qyc1234">#REF!</definedName>
    <definedName name="____1A01_" localSheetId="13">#REF!</definedName>
    <definedName name="____1A01_" localSheetId="14">#REF!</definedName>
    <definedName name="____1A01_" localSheetId="15">#REF!</definedName>
    <definedName name="____1A01_" localSheetId="16">#REF!</definedName>
    <definedName name="____1A01_">#REF!</definedName>
    <definedName name="____2A08_">'[2]A01-1'!$A$5:$C$36</definedName>
    <definedName name="____A01" localSheetId="13">#REF!</definedName>
    <definedName name="____A01" localSheetId="14">#REF!</definedName>
    <definedName name="____A01" localSheetId="15">#REF!</definedName>
    <definedName name="____A01" localSheetId="16">#REF!</definedName>
    <definedName name="____A01">#REF!</definedName>
    <definedName name="____A08">'[3]A01-1'!$A$5:$C$36</definedName>
    <definedName name="____qyc1234" localSheetId="13">#REF!</definedName>
    <definedName name="____qyc1234" localSheetId="14">#REF!</definedName>
    <definedName name="____qyc1234" localSheetId="15">#REF!</definedName>
    <definedName name="____qyc1234" localSheetId="16">#REF!</definedName>
    <definedName name="____qyc1234">#REF!</definedName>
    <definedName name="___1A01_" localSheetId="13">#REF!</definedName>
    <definedName name="___1A01_" localSheetId="14">#REF!</definedName>
    <definedName name="___1A01_" localSheetId="15">#REF!</definedName>
    <definedName name="___1A01_" localSheetId="16">#REF!</definedName>
    <definedName name="___1A01_">#REF!</definedName>
    <definedName name="___2A08_">'[1]A01-1'!$A$5:$C$36</definedName>
    <definedName name="___A01" localSheetId="13">#REF!</definedName>
    <definedName name="___A01" localSheetId="14">#REF!</definedName>
    <definedName name="___A01" localSheetId="15">#REF!</definedName>
    <definedName name="___A01" localSheetId="16">#REF!</definedName>
    <definedName name="___A01">#REF!</definedName>
    <definedName name="___A08">'[3]A01-1'!$A$5:$C$36</definedName>
    <definedName name="___qyc1234" localSheetId="13">#REF!</definedName>
    <definedName name="___qyc1234" localSheetId="14">#REF!</definedName>
    <definedName name="___qyc1234" localSheetId="15">#REF!</definedName>
    <definedName name="___qyc1234" localSheetId="16">#REF!</definedName>
    <definedName name="___qyc1234">#REF!</definedName>
    <definedName name="__1A01_" localSheetId="13">#REF!</definedName>
    <definedName name="__1A01_" localSheetId="14">#REF!</definedName>
    <definedName name="__1A01_" localSheetId="15">#REF!</definedName>
    <definedName name="__1A01_" localSheetId="16">#REF!</definedName>
    <definedName name="__1A01_">#REF!</definedName>
    <definedName name="__2A01_" localSheetId="13">#REF!</definedName>
    <definedName name="__2A01_" localSheetId="14">#REF!</definedName>
    <definedName name="__2A01_" localSheetId="15">#REF!</definedName>
    <definedName name="__2A01_" localSheetId="16">#REF!</definedName>
    <definedName name="__2A01_">#REF!</definedName>
    <definedName name="__2A08_">'[1]A01-1'!$A$5:$C$36</definedName>
    <definedName name="__4A08_">'[1]A01-1'!$A$5:$C$36</definedName>
    <definedName name="__A01" localSheetId="13">#REF!</definedName>
    <definedName name="__A01" localSheetId="14">#REF!</definedName>
    <definedName name="__A01" localSheetId="15">#REF!</definedName>
    <definedName name="__A01" localSheetId="16">#REF!</definedName>
    <definedName name="__A01">#REF!</definedName>
    <definedName name="__A08">'[1]A01-1'!$A$5:$C$36</definedName>
    <definedName name="__qyc1234" localSheetId="13">#REF!</definedName>
    <definedName name="__qyc1234" localSheetId="14">#REF!</definedName>
    <definedName name="__qyc1234" localSheetId="15">#REF!</definedName>
    <definedName name="__qyc1234" localSheetId="16">#REF!</definedName>
    <definedName name="__qyc1234">#REF!</definedName>
    <definedName name="_1A01_" localSheetId="13">#REF!</definedName>
    <definedName name="_1A01_" localSheetId="14">#REF!</definedName>
    <definedName name="_1A01_" localSheetId="15">#REF!</definedName>
    <definedName name="_1A01_" localSheetId="16">#REF!</definedName>
    <definedName name="_1A01_">#REF!</definedName>
    <definedName name="_2A01_" localSheetId="13">#REF!</definedName>
    <definedName name="_2A01_" localSheetId="14">#REF!</definedName>
    <definedName name="_2A01_" localSheetId="15">#REF!</definedName>
    <definedName name="_2A01_" localSheetId="16">#REF!</definedName>
    <definedName name="_2A01_">#REF!</definedName>
    <definedName name="_2A08_">'[4]A01-1'!$A$5:$C$36</definedName>
    <definedName name="_4A08_">'[1]A01-1'!$A$5:$C$36</definedName>
    <definedName name="_A01" localSheetId="13">#REF!</definedName>
    <definedName name="_A01" localSheetId="14">#REF!</definedName>
    <definedName name="_A01" localSheetId="15">#REF!</definedName>
    <definedName name="_A01" localSheetId="16">#REF!</definedName>
    <definedName name="_A01">#REF!</definedName>
    <definedName name="_A08">'[1]A01-1'!$A$5:$C$36</definedName>
    <definedName name="_a8756">'[5]A01-1'!$A$5:$C$36</definedName>
    <definedName name="_qyc1234" localSheetId="13">#REF!</definedName>
    <definedName name="_qyc1234" localSheetId="14">#REF!</definedName>
    <definedName name="_qyc1234" localSheetId="15">#REF!</definedName>
    <definedName name="_qyc1234" localSheetId="16">#REF!</definedName>
    <definedName name="_qyc1234">#REF!</definedName>
    <definedName name="a">#N/A</definedName>
    <definedName name="b">#N/A</definedName>
    <definedName name="d">#N/A</definedName>
    <definedName name="Database" localSheetId="13" hidden="1">#REF!</definedName>
    <definedName name="Database" localSheetId="14" hidden="1">#REF!</definedName>
    <definedName name="Database" localSheetId="15" hidden="1">#REF!</definedName>
    <definedName name="Database" localSheetId="16" hidden="1">#REF!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15">'6-3'!$A$2:$I$36</definedName>
    <definedName name="_xlnm.Print_Area" localSheetId="0">封面!$A$1:$A$1</definedName>
    <definedName name="_xlnm.Print_Titles">#N/A</definedName>
    <definedName name="s">#N/A</definedName>
    <definedName name="地区名称" localSheetId="13">#REF!</definedName>
    <definedName name="地区名称" localSheetId="14">#REF!</definedName>
    <definedName name="地区名称" localSheetId="15">#REF!</definedName>
    <definedName name="地区名称" localSheetId="16">#REF!</definedName>
    <definedName name="地区名称">#REF!</definedName>
    <definedName name="分类" localSheetId="13">#REF!</definedName>
    <definedName name="分类" localSheetId="14">#REF!</definedName>
    <definedName name="分类" localSheetId="15">#REF!</definedName>
    <definedName name="分类" localSheetId="16">#REF!</definedName>
    <definedName name="分类">#REF!</definedName>
    <definedName name="行业">[11]Sheet1!$W$2:$W$9</definedName>
    <definedName name="市州">[11]Sheet1!$A$2:$U$2</definedName>
    <definedName name="形式" localSheetId="13">#REF!</definedName>
    <definedName name="形式" localSheetId="14">#REF!</definedName>
    <definedName name="形式" localSheetId="15">#REF!</definedName>
    <definedName name="形式" localSheetId="16">#REF!</definedName>
    <definedName name="形式">#REF!</definedName>
    <definedName name="性质">[12]Sheet2!$A$1:$A$4</definedName>
    <definedName name="支出" localSheetId="13">#REF!</definedName>
    <definedName name="支出" localSheetId="14">#REF!</definedName>
    <definedName name="支出" localSheetId="15">#REF!</definedName>
    <definedName name="支出" localSheetId="16">#REF!</definedName>
    <definedName name="支出">#REF!</definedName>
  </definedNames>
  <calcPr calcId="144525"/>
</workbook>
</file>

<file path=xl/comments1.xml><?xml version="1.0" encoding="utf-8"?>
<comments xmlns="http://schemas.openxmlformats.org/spreadsheetml/2006/main">
  <authors>
    <author>安宁</author>
  </authors>
  <commentList>
    <comment ref="B10" authorId="0">
      <text>
        <r>
          <rPr>
            <b/>
            <sz val="9"/>
            <rFont val="宋体"/>
            <charset val="134"/>
          </rPr>
          <t>安宁:</t>
        </r>
        <r>
          <rPr>
            <sz val="9"/>
            <rFont val="宋体"/>
            <charset val="134"/>
          </rPr>
          <t xml:space="preserve">
外资为省级目标任务，攀枝花市市级目标任务为：
1.外商投资实际到位资金8500万元；
2.外商投资直接到位资金210万美元；</t>
        </r>
      </text>
    </comment>
  </commentList>
</comments>
</file>

<file path=xl/sharedStrings.xml><?xml version="1.0" encoding="utf-8"?>
<sst xmlns="http://schemas.openxmlformats.org/spreadsheetml/2006/main" count="400">
  <si>
    <t>攀枝花市经济合作局</t>
  </si>
  <si>
    <t>2023年部门预算</t>
  </si>
  <si>
    <t>2023 年 2月 3 日</t>
  </si>
  <si>
    <t>表1</t>
  </si>
  <si>
    <t xml:space="preserve"> </t>
  </si>
  <si>
    <t>部门收支总表</t>
  </si>
  <si>
    <t>部门：攀枝花市经济合作局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</si>
  <si>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</si>
  <si>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</si>
  <si>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</si>
  <si>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</si>
  <si>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</si>
  <si>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</si>
  <si>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</si>
  <si>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</si>
  <si>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</si>
  <si>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</si>
  <si>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</si>
  <si>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</si>
  <si>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</si>
  <si>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</si>
  <si>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</si>
  <si>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</si>
  <si>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</si>
  <si>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</si>
  <si>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</si>
  <si>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</si>
  <si>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</si>
  <si>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</si>
  <si>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</si>
  <si>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</si>
  <si>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</si>
  <si>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</si>
  <si>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</si>
  <si>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</si>
  <si>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</si>
  <si>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</si>
  <si>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</si>
  <si>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</si>
  <si>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</si>
  <si>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</si>
  <si>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</si>
  <si>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</si>
  <si>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</si>
  <si>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</si>
  <si>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</si>
  <si>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</si>
  <si>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</si>
  <si>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</si>
  <si>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</si>
  <si>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</si>
  <si>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</si>
  <si>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</si>
  <si>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</si>
  <si>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</si>
  <si>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</si>
  <si>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</si>
  <si>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</si>
  <si>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</si>
  <si>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</si>
  <si>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</si>
  <si>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</si>
  <si>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</si>
  <si>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</si>
  <si>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</si>
  <si>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</si>
  <si>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</si>
  <si>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</si>
  <si>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</si>
  <si>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</si>
  <si>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</si>
  <si>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</si>
  <si>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</si>
  <si>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</si>
  <si>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680</t>
  </si>
  <si>
    <t>攀枝花市经济合作局部门</t>
  </si>
  <si>
    <t>680001</t>
  </si>
  <si>
    <r>
      <rPr>
        <sz val="11"/>
        <rFont val="宋体"/>
        <charset val="134"/>
      </rPr>
      <t>攀枝花市经济合作局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</si>
  <si>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</si>
  <si>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</si>
  <si>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</si>
  <si>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</si>
  <si>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</si>
  <si>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</si>
  <si>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</si>
  <si>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科目名称</t>
  </si>
  <si>
    <t>类</t>
  </si>
  <si>
    <t>款</t>
  </si>
  <si>
    <t>项</t>
  </si>
  <si>
    <t>201</t>
  </si>
  <si>
    <r>
      <rPr>
        <sz val="11"/>
        <rFont val="宋体"/>
        <charset val="134"/>
      </rPr>
      <t>一般公共服务支出</t>
    </r>
  </si>
  <si>
    <r>
      <rPr>
        <sz val="11"/>
        <rFont val="宋体"/>
        <charset val="134"/>
      </rPr>
      <t>商贸事务</t>
    </r>
  </si>
  <si>
    <t>01</t>
  </si>
  <si>
    <r>
      <rPr>
        <sz val="11"/>
        <rFont val="宋体"/>
        <charset val="134"/>
      </rPr>
      <t>行政运行</t>
    </r>
  </si>
  <si>
    <t>02</t>
  </si>
  <si>
    <r>
      <rPr>
        <sz val="11"/>
        <rFont val="宋体"/>
        <charset val="134"/>
      </rPr>
      <t>一般行政管理事务</t>
    </r>
  </si>
  <si>
    <t>08</t>
  </si>
  <si>
    <r>
      <rPr>
        <sz val="11"/>
        <rFont val="宋体"/>
        <charset val="134"/>
      </rPr>
      <t>招商引资</t>
    </r>
  </si>
  <si>
    <t>50</t>
  </si>
  <si>
    <r>
      <rPr>
        <sz val="11"/>
        <rFont val="宋体"/>
        <charset val="134"/>
      </rPr>
      <t>事业运行</t>
    </r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</si>
  <si>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</si>
  <si>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</si>
  <si>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</si>
  <si>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</si>
  <si>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行政单位离退休</t>
    </r>
  </si>
  <si>
    <r>
      <rPr>
        <sz val="11"/>
        <rFont val="宋体"/>
        <charset val="134"/>
      </rPr>
      <t>事业单位离退休</t>
    </r>
  </si>
  <si>
    <r>
      <rPr>
        <sz val="11"/>
        <rFont val="宋体"/>
        <charset val="134"/>
      </rPr>
      <t>机关事业单位基本养老保险缴费支出</t>
    </r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</si>
  <si>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</si>
  <si>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</si>
  <si>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</si>
  <si>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</si>
  <si>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行政单位医疗</t>
    </r>
  </si>
  <si>
    <r>
      <rPr>
        <sz val="11"/>
        <rFont val="宋体"/>
        <charset val="134"/>
      </rPr>
      <t>事业单位医疗</t>
    </r>
  </si>
  <si>
    <t>03</t>
  </si>
  <si>
    <r>
      <rPr>
        <sz val="11"/>
        <rFont val="宋体"/>
        <charset val="134"/>
      </rPr>
      <t>公务员医疗补助</t>
    </r>
  </si>
  <si>
    <t>99</t>
  </si>
  <si>
    <r>
      <rPr>
        <sz val="11"/>
        <rFont val="宋体"/>
        <charset val="134"/>
      </rPr>
      <t>其他行政事业单位医疗支出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</si>
  <si>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</si>
  <si>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</si>
  <si>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</si>
  <si>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</si>
  <si>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</si>
  <si>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</si>
  <si>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</si>
  <si>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</si>
  <si>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</si>
  <si>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</si>
  <si>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</si>
  <si>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</si>
  <si>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</si>
  <si>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</si>
  <si>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</si>
  <si>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</si>
  <si>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</si>
  <si>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</si>
  <si>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</si>
  <si>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</si>
  <si>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</si>
  <si>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</si>
  <si>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</si>
  <si>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</si>
  <si>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</si>
  <si>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</si>
  <si>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</si>
  <si>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</si>
  <si>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</si>
  <si>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</si>
  <si>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</si>
  <si>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</si>
  <si>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</si>
  <si>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</si>
  <si>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</si>
  <si>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</si>
  <si>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</si>
  <si>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</si>
  <si>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</si>
  <si>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</si>
  <si>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</si>
  <si>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</si>
  <si>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</si>
  <si>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</si>
  <si>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</si>
  <si>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</si>
  <si>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</si>
  <si>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</si>
  <si>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</si>
  <si>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
编码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</si>
  <si>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</si>
  <si>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</si>
  <si>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</si>
  <si>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</si>
  <si>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</si>
  <si>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</si>
  <si>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</si>
  <si>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301</t>
  </si>
  <si>
    <t>基本工资</t>
  </si>
  <si>
    <t>津贴补贴</t>
  </si>
  <si>
    <t>奖金</t>
  </si>
  <si>
    <t>07</t>
  </si>
  <si>
    <t>绩效工资</t>
  </si>
  <si>
    <t>30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</si>
  <si>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</si>
  <si>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</si>
  <si>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</si>
  <si>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</si>
  <si>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</si>
  <si>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</si>
  <si>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</si>
  <si>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住房公积金</t>
  </si>
  <si>
    <t>其他工资福利支出</t>
  </si>
  <si>
    <t>302</t>
  </si>
  <si>
    <t>办公费</t>
  </si>
  <si>
    <t>咨询费</t>
  </si>
  <si>
    <t>水费</t>
  </si>
  <si>
    <t>06</t>
  </si>
  <si>
    <t>电费</t>
  </si>
  <si>
    <t>邮电费</t>
  </si>
  <si>
    <t>差旅费</t>
  </si>
  <si>
    <t>17</t>
  </si>
  <si>
    <t>公务接待费</t>
  </si>
  <si>
    <t>26</t>
  </si>
  <si>
    <t>劳务费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</si>
  <si>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</si>
  <si>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</si>
  <si>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</si>
  <si>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</si>
  <si>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</si>
  <si>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</si>
  <si>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</si>
  <si>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</si>
  <si>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</si>
  <si>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</si>
  <si>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退休费</t>
  </si>
  <si>
    <t>生活补助</t>
  </si>
  <si>
    <t>医疗费补助</t>
  </si>
  <si>
    <t>表3</t>
  </si>
  <si>
    <t>一般公共预算支出预算表</t>
  </si>
  <si>
    <t>单位：攀枝花市经济合作局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</si>
  <si>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</si>
  <si>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</si>
  <si>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</si>
  <si>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</si>
  <si>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</si>
  <si>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</si>
  <si>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</si>
  <si>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</si>
  <si>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一般行政管理事务</t>
  </si>
  <si>
    <t>招商引资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</si>
  <si>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</si>
  <si>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</si>
  <si>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</si>
  <si>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</si>
  <si>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</si>
  <si>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</si>
  <si>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</si>
  <si>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</si>
  <si>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</si>
  <si>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</si>
  <si>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</si>
  <si>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</si>
  <si>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单位名称（科目）</t>
  </si>
  <si>
    <t>此表无数据</t>
  </si>
  <si>
    <t>表4-1</t>
  </si>
  <si>
    <t>政府性基金预算“三公”经费支出预算表</t>
  </si>
  <si>
    <t>金额单位：万元</t>
  </si>
  <si>
    <t>表5</t>
  </si>
  <si>
    <t>国有资本经营预算支出预算表</t>
  </si>
  <si>
    <t>本年国有资本经营预算支出</t>
  </si>
  <si>
    <t>表6-1</t>
  </si>
  <si>
    <t>部门预算项目绩效目标表（2023年度）</t>
  </si>
  <si>
    <t>（2023年度）</t>
  </si>
  <si>
    <t>项目名称</t>
  </si>
  <si>
    <t>物业管理</t>
  </si>
  <si>
    <t>部门（单位）</t>
  </si>
  <si>
    <t>项目资金
（元）</t>
  </si>
  <si>
    <t>年度资金总额</t>
  </si>
  <si>
    <t>财政拨款</t>
  </si>
  <si>
    <t>其他资金</t>
  </si>
  <si>
    <t>总体目标</t>
  </si>
  <si>
    <t>按物业管理要求支付物业管理费用，确保办公场所正常运行。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</si>
  <si>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</si>
  <si>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</si>
  <si>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</si>
  <si>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</si>
  <si>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</si>
  <si>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</si>
  <si>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</si>
  <si>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办公场所</t>
  </si>
  <si>
    <t>&gt;1000m2</t>
  </si>
  <si>
    <t>质量指标</t>
  </si>
  <si>
    <t>服务质量</t>
  </si>
  <si>
    <t>达到物业管理服务相关质量指标</t>
  </si>
  <si>
    <t>时效指标</t>
  </si>
  <si>
    <t>完成时间</t>
  </si>
  <si>
    <t>2023年12月底</t>
  </si>
  <si>
    <t>成本指标</t>
  </si>
  <si>
    <t>物管费</t>
  </si>
  <si>
    <t>3.5万元</t>
  </si>
  <si>
    <t>项目效益</t>
  </si>
  <si>
    <t>社会效益指标</t>
  </si>
  <si>
    <t>产生社会效益</t>
  </si>
  <si>
    <t>保障办公场所安全</t>
  </si>
  <si>
    <t>满意度指标</t>
  </si>
  <si>
    <t>服务对象满意度指标</t>
  </si>
  <si>
    <t>服务满意度</t>
  </si>
  <si>
    <t>≥95%</t>
  </si>
  <si>
    <t>表6-2</t>
  </si>
  <si>
    <t>（2023年度)</t>
  </si>
  <si>
    <t>信息系统运行维护费</t>
  </si>
  <si>
    <t>保障攀枝花市建议提案在线信息系统、在线督查系统运行维护支出需要，力争通过软件技术支撑，促进建议提案及市委、市政府决策部署及时得到落实，助力攀枝花经济社会快速发展。</t>
  </si>
  <si>
    <t>指标值</t>
  </si>
  <si>
    <t>系统数量</t>
  </si>
  <si>
    <t>1个</t>
  </si>
  <si>
    <t>完成效果</t>
  </si>
  <si>
    <t>保障信息系统的正常使用。</t>
  </si>
  <si>
    <t>在线督查系统服务响应时效</t>
  </si>
  <si>
    <t>服务提供时间为7*24小时，故障修复时间不得超过4小时。</t>
  </si>
  <si>
    <t>保障时限</t>
  </si>
  <si>
    <t>1年</t>
  </si>
  <si>
    <t>运维成本</t>
  </si>
  <si>
    <t>5万元</t>
  </si>
  <si>
    <t>社会效益</t>
  </si>
  <si>
    <t>通过现代化技术手段支撑，不断提高招商引资工作的时效性，积极推动市委、市政府重要部署落地落实，推进重点工作及重大项目顺利开展，努力促进攀枝花经济社会快速发展。</t>
  </si>
  <si>
    <t>系统用户满意度</t>
  </si>
  <si>
    <t>表6-3</t>
  </si>
  <si>
    <t>招商引资专项工作经费</t>
  </si>
  <si>
    <t>目标1：全市招商引资总到位资金820亿元。
目标2：省外引进产业项目新增实际投资150亿元。
目标3：外商投资到位资金（实际利用外资5500万元，外商直接投资到资100万美元）。
目标4：新引进投资额5亿元及以上重大招商项目40个。
目标5：省级平台签约督办项目推进“三率”（履约率90%、 开工率80%、 资金到位率30%）
目标6：新签约引进项目投资规模1000亿元</t>
  </si>
  <si>
    <t xml:space="preserve">绩效
指标 </t>
  </si>
  <si>
    <r>
      <rPr>
        <sz val="12"/>
        <rFont val="仿宋_GB2312"/>
        <charset val="134"/>
      </rPr>
      <t>一级
指标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</si>
  <si>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二级
指标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</si>
  <si>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三级指标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</si>
  <si>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指标值（包含数字及文字描述）</t>
    </r>
  </si>
  <si>
    <t>项目
完成</t>
  </si>
  <si>
    <t>数量
指标</t>
  </si>
  <si>
    <t>指标1：日常重点项目促进工作</t>
  </si>
  <si>
    <t>日常重点产业项目考察、对接、洽谈、跟踪服务商务接待等预计150批次，项目促进出差预计50批次。</t>
  </si>
  <si>
    <t>指标2：赴外开展小分队招商工作</t>
  </si>
  <si>
    <t>赴外开展小分队招商工作预计20批次对接企业60家以上。</t>
  </si>
  <si>
    <t>指标3：重大招商引资平台活动</t>
  </si>
  <si>
    <t>举办重大招商活动预计2次</t>
  </si>
  <si>
    <t>指标4：招商引资宣传工作</t>
  </si>
  <si>
    <t>1.设计、印制招商引资宣传资料预计2500册；
2.微信公众号设计、规划、运营服务：每周更新微信订阅号1期，原则上全年不少于52期；
3.招商引资宣传PPT制作预计6次；
4.其他招商活动宣传工作。</t>
  </si>
  <si>
    <t>指标5：专项驻点招商工作</t>
  </si>
  <si>
    <t>赴广州开展驻点招商工作预计30天，对接企业预计20家；
赴宝鸡开展驻点招商工作预计60天，对接企业预计40家。</t>
  </si>
  <si>
    <t>指标6：购买专业招商服务</t>
  </si>
  <si>
    <t>1.聘请招商引资法律顾问1家；
2.开展帮办、代办服务等保姆式服务。</t>
  </si>
  <si>
    <t>指标7：招商引资信息化管理平台服务</t>
  </si>
  <si>
    <t>平台运维管理公司提供24小时在线的系统信息咨询支持服务，通过电话、邮件、远程诊断等方式提供系统运行技术支持每年安排不少于2次技术工程师上门服务。按月导出12张全市招商引资到位资金统计报表。</t>
  </si>
  <si>
    <t>指标8：举办招商引资工作业务培训班</t>
  </si>
  <si>
    <t>组织举办预计80人次招商引资工作业务培训班</t>
  </si>
  <si>
    <t>指标9：西博会展览展示工作</t>
  </si>
  <si>
    <t>市级综合展区预计452平方米</t>
  </si>
  <si>
    <t>指标10：市级产业招商牵头部门保障</t>
  </si>
  <si>
    <t>市级招商牵头部门年度招商引资实绩实效考核排位前6名经费保障</t>
  </si>
  <si>
    <r>
      <rPr>
        <sz val="12"/>
        <rFont val="仿宋_GB2312"/>
        <charset val="134"/>
      </rPr>
      <t>质量
指标</t>
    </r>
    <r>
      <rPr>
        <sz val="12"/>
        <rFont val="Times New Roman"/>
        <charset val="134"/>
      </rPr>
      <t xml:space="preserve"> </t>
    </r>
  </si>
  <si>
    <t>达到2023年招商引资全年目标任务</t>
  </si>
  <si>
    <t>全面完成省级业务主管部门、市委市政府下达我局2023年招商引资全年目标任务。</t>
  </si>
  <si>
    <r>
      <rPr>
        <sz val="12"/>
        <rFont val="仿宋_GB2312"/>
        <charset val="134"/>
      </rPr>
      <t>时效
指标</t>
    </r>
    <r>
      <rPr>
        <sz val="12"/>
        <rFont val="Times New Roman"/>
        <charset val="134"/>
      </rPr>
      <t xml:space="preserve"> </t>
    </r>
  </si>
  <si>
    <t>工作任务完成时间节点</t>
  </si>
  <si>
    <t xml:space="preserve"> 指标1：项目完成时间节点</t>
  </si>
  <si>
    <t>2023年内完成</t>
  </si>
  <si>
    <t>成本
指标</t>
  </si>
  <si>
    <t>指标1：日常重点项目促进工作经费</t>
  </si>
  <si>
    <t>日常重点产业项目考察、对接、洽谈、跟踪服务商务接待（会务、餐费、租车、住宿、礼品等）费用：约150批次100万元，项目促进差旅费约50批次25万元，其他促进项目相关费用5万元。
合计：约130万元。</t>
  </si>
  <si>
    <t>指标2：赴外开展小分队招商工作经费</t>
  </si>
  <si>
    <t>全年赴外开展小分队招商预计20批次，差旅费平均约1万元/批次*20批次20万元，客商接待（会务、餐费、租车、礼品等）费用：约0.5万元/批次*20批次10万元，合计：约30万元。</t>
  </si>
  <si>
    <t>指标3：重大招商引资平台活动工作经费</t>
  </si>
  <si>
    <t>举办重大招商活动工作经费： 西博会、知名企业四川行35 万元/次*2次=70万元。合计：约70万元。</t>
  </si>
  <si>
    <t>指标4：招商引资宣传服务工作经费</t>
  </si>
  <si>
    <t>1.设计、印制招商引资宣传资料2500册，平均约80元/册，约20万元；
2.微信公众号设计、规划与运营服务：5.88万元/年；
3.招商引资宣传PPT制作费预计1万元/次*6次，约5万元；
4.其他招商活动等宣传经费约1万元。
合计：约32万元；</t>
  </si>
  <si>
    <t>指标5：专项驻点招商工作经费</t>
  </si>
  <si>
    <t>赴广州开展驻点招商工作30天，差旅费约3万元，客商接待（会务、餐费、礼品等）费用约2万元，小计约5万元；
赴宝鸡开展驻点招商工作60天，差旅费约6万元，客商接待（会务、餐费、礼品等）费用约4万元，小计约10万元。
合计：约15万元。</t>
  </si>
  <si>
    <t>指标6：购买专业招商服务工作经费</t>
  </si>
  <si>
    <t>1.招商引资法律顾问2万元/年；
2.开展帮办、代办服务等“保姆式服务”经费预计3万元。
合计：约5万元.</t>
  </si>
  <si>
    <t>指标7：招商引资信息化管理平台服务经费</t>
  </si>
  <si>
    <t>2021年及2022年度运维服务费14万元。</t>
  </si>
  <si>
    <t>指标8：举办招商引资工作业务培训班经费</t>
  </si>
  <si>
    <t>预计80人次，约2万元。</t>
  </si>
  <si>
    <t>指标9：西博会展位布展费</t>
  </si>
  <si>
    <t>预计展位费约52万元，布展费约90万元，合计约142万元</t>
  </si>
  <si>
    <t>指标10：市级产业招商牵头部门招商工作经费</t>
  </si>
  <si>
    <t>市级招商牵头部门年度招商引资工作实绩实效考核排位前6名保障工作经费60万元。</t>
  </si>
  <si>
    <t>项目
效益</t>
  </si>
  <si>
    <t>经济效益指标</t>
  </si>
  <si>
    <t>全年招商引资到位资金</t>
  </si>
  <si>
    <t>1.全年全市招商引资总到位资金820亿元；
2.省外引进产业项目新增实际投资150亿元；
3.外商投资到位资金（实际利用外资5500万元，外商直接投资到资100万美元）。</t>
  </si>
  <si>
    <t>可持续影响指标</t>
  </si>
  <si>
    <t>促进产业转型和经济持续发展</t>
  </si>
  <si>
    <t>有效促进</t>
  </si>
  <si>
    <r>
      <rPr>
        <sz val="12"/>
        <rFont val="仿宋_GB2312"/>
        <charset val="134"/>
      </rPr>
      <t>满意度指标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</si>
  <si>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服务对象满意度指标</t>
    </r>
    <r>
      <rPr>
        <sz val="12"/>
        <rFont val="Times New Roman"/>
        <charset val="134"/>
      </rPr>
      <t xml:space="preserve"> </t>
    </r>
  </si>
  <si>
    <t>企业、社会、各级部门满意度（%）</t>
  </si>
  <si>
    <t>≥90%</t>
  </si>
  <si>
    <t>表7</t>
  </si>
  <si>
    <t>部门整体支出绩效目标表</t>
  </si>
  <si>
    <t>单位：元</t>
  </si>
  <si>
    <t>部门（单位）名称</t>
  </si>
  <si>
    <t>年度
主要
任务</t>
  </si>
  <si>
    <t>任务名称</t>
  </si>
  <si>
    <t>主要内容</t>
  </si>
  <si>
    <t>一是聚焦重点产业，谋划招引一批新项目。</t>
  </si>
  <si>
    <t>抢抓我市“内外交通”大改观发展契机，持续着眼“三个圈层”统筹推进项目招引工作，进一步细化“三篇文章”招商路线图，做实做细产业研究，努力将钒钛、阳光和清洁能源等资源优势、市场优势转化为产业优势。盯准产业链填缺补短和延链强链，谋划招引一批钢铁提质扩能、钒电池储能、氯化法钛白、钛及钛合金材料、锂电新能源、氢能制储输用、现代农业、阳光康养、老城更新、新区拓展、现代物流等领域新项目、好项目、大项目。</t>
  </si>
  <si>
    <t>二是丰富招商手段，拓展实现一批新合作。</t>
  </si>
  <si>
    <t>创新项目促进形式，努力打造“藤蔓式”招商渠道网络，广泛开展产业链招商、驻点招商、以商招商、委托代理招商，扎实举办“小、专、精”精准对接，针对性开展“招商圆桌会、项目洽谈会”，着力对接储备一批“前景好、配套好、效益好”的“三好”产业化项目。同时抢抓产业合作平台活动机遇，认真筹办好“2023年知名企业四川行”、“西博会”、“科博会”等省内外重大投资促进活动的参会参展工作，讲好“攀枝花故事”，充分宣传展示我市特色产业、资源禀赋和营商环境等方面的突出优势和优质合作项目。</t>
  </si>
  <si>
    <t>三是突出项目为王，推动落实一批新服务。</t>
  </si>
  <si>
    <t>充分调动全市各级各部门的服务保障项目建设推进的积极性，继续深化企业座谈会制度、持续为企业提供帮办代办“保姆式”服务，扎实开展“进千企、解难题”活动，切实帮助企业解决各类堵点难点痛点问题，进一步激发市场主体活力，全力以赴推动项目及早开工、在建项目提速增量。对在谈、在建、促投产的重大招商项目实行清单化管理，建立健全“任务清单+责任清单”制度，把责任和任务分解到具体单位、具体环节和具体人头，层层压实责任、传导压力，着力提升项目的履约率、开工率和资金到位率。</t>
  </si>
  <si>
    <t>年度部门整体支出预算</t>
  </si>
  <si>
    <t>资金总额</t>
  </si>
  <si>
    <t>年度
总体
目标</t>
  </si>
  <si>
    <t>年
度
绩
效
指
标</t>
  </si>
  <si>
    <t>一级
指标</t>
  </si>
  <si>
    <t>指标值
（包含数字及文字描述）</t>
  </si>
  <si>
    <t>完成指标</t>
  </si>
  <si>
    <t>指标11：信息系统维护</t>
  </si>
  <si>
    <t>招商信息系统维护1年</t>
  </si>
  <si>
    <t>指标12：物业管理</t>
  </si>
  <si>
    <t>办公楼物业管理1年</t>
  </si>
  <si>
    <t>全面完成省级业务主管部门、市委市政府下达我局2023年招商引资全年目标任务</t>
  </si>
  <si>
    <t xml:space="preserve">2023年内完成 </t>
  </si>
  <si>
    <t>效益指标</t>
  </si>
</sst>
</file>

<file path=xl/styles.xml><?xml version="1.0" encoding="utf-8"?>
<styleSheet xmlns="http://schemas.openxmlformats.org/spreadsheetml/2006/main">
  <numFmts count="6">
    <numFmt numFmtId="176" formatCode="yyyy&quot;年&quot;mm&quot;月&quot;dd&quot;日&quot;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#,##0.00_ "/>
    <numFmt numFmtId="41" formatCode="_ * #,##0_ ;_ * \-#,##0_ ;_ * &quot;-&quot;_ ;_ @_ "/>
  </numFmts>
  <fonts count="59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18"/>
      <color indexed="8"/>
      <name val="等线"/>
      <charset val="134"/>
    </font>
    <font>
      <sz val="11"/>
      <color theme="1"/>
      <name val="等线"/>
      <charset val="134"/>
    </font>
    <font>
      <sz val="12"/>
      <color indexed="8"/>
      <name val="等线"/>
      <charset val="134"/>
    </font>
    <font>
      <sz val="10"/>
      <color theme="1"/>
      <name val="宋体"/>
      <charset val="134"/>
      <scheme val="minor"/>
    </font>
    <font>
      <sz val="10"/>
      <color rgb="FF000000"/>
      <name val="SimSun"/>
      <charset val="134"/>
    </font>
    <font>
      <sz val="10"/>
      <name val="宋体"/>
      <charset val="134"/>
      <scheme val="minor"/>
    </font>
    <font>
      <sz val="9"/>
      <color indexed="8"/>
      <name val="等线"/>
      <charset val="134"/>
    </font>
    <font>
      <sz val="11"/>
      <name val="宋体"/>
      <charset val="134"/>
      <scheme val="minor"/>
    </font>
    <font>
      <sz val="12"/>
      <name val="Times New Roman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rgb="FF000000"/>
      <name val="SimSun"/>
      <charset val="134"/>
    </font>
    <font>
      <b/>
      <sz val="11"/>
      <color rgb="FF000000"/>
      <name val="SimSun"/>
      <charset val="134"/>
    </font>
    <font>
      <b/>
      <sz val="16"/>
      <name val="黑体"/>
      <charset val="134"/>
    </font>
    <font>
      <b/>
      <sz val="11"/>
      <color indexed="8"/>
      <name val="宋体"/>
      <charset val="134"/>
      <scheme val="minor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4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41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5" borderId="41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26" borderId="42" applyNumberFormat="0" applyFon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2" fillId="0" borderId="40" applyNumberFormat="0" applyFill="0" applyAlignment="0" applyProtection="0">
      <alignment vertical="center"/>
    </xf>
    <xf numFmtId="0" fontId="53" fillId="0" borderId="40" applyNumberFormat="0" applyFill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5" fillId="0" borderId="44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5" fillId="29" borderId="45" applyNumberFormat="0" applyAlignment="0" applyProtection="0">
      <alignment vertical="center"/>
    </xf>
    <xf numFmtId="0" fontId="56" fillId="29" borderId="41" applyNumberFormat="0" applyAlignment="0" applyProtection="0">
      <alignment vertical="center"/>
    </xf>
    <xf numFmtId="0" fontId="57" fillId="30" borderId="46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8" fillId="0" borderId="47" applyNumberFormat="0" applyFill="0" applyAlignment="0" applyProtection="0">
      <alignment vertical="center"/>
    </xf>
    <xf numFmtId="0" fontId="52" fillId="0" borderId="43" applyNumberFormat="0" applyFill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8" fillId="0" borderId="0"/>
    <xf numFmtId="0" fontId="41" fillId="0" borderId="0"/>
    <xf numFmtId="0" fontId="1" fillId="0" borderId="0">
      <alignment vertical="center"/>
    </xf>
  </cellStyleXfs>
  <cellXfs count="257">
    <xf numFmtId="0" fontId="0" fillId="0" borderId="0" xfId="0" applyFont="1">
      <alignment vertical="center"/>
    </xf>
    <xf numFmtId="0" fontId="1" fillId="0" borderId="0" xfId="51" applyFont="1">
      <alignment vertical="center"/>
    </xf>
    <xf numFmtId="0" fontId="2" fillId="0" borderId="1" xfId="51" applyFont="1" applyBorder="1" applyAlignment="1">
      <alignment vertical="center" wrapText="1"/>
    </xf>
    <xf numFmtId="0" fontId="3" fillId="0" borderId="1" xfId="51" applyFont="1" applyBorder="1" applyAlignment="1">
      <alignment vertical="center" wrapText="1"/>
    </xf>
    <xf numFmtId="0" fontId="4" fillId="0" borderId="1" xfId="51" applyFont="1" applyBorder="1" applyAlignment="1">
      <alignment vertical="center" wrapText="1"/>
    </xf>
    <xf numFmtId="0" fontId="5" fillId="0" borderId="0" xfId="51" applyNumberFormat="1" applyFont="1" applyFill="1" applyBorder="1" applyAlignment="1">
      <alignment horizontal="center" vertical="center" wrapText="1"/>
    </xf>
    <xf numFmtId="0" fontId="6" fillId="0" borderId="0" xfId="51" applyNumberFormat="1" applyFont="1" applyFill="1" applyBorder="1" applyAlignment="1">
      <alignment horizontal="center" vertical="center" wrapText="1"/>
    </xf>
    <xf numFmtId="0" fontId="7" fillId="0" borderId="0" xfId="51" applyNumberFormat="1" applyFont="1" applyFill="1" applyBorder="1" applyAlignment="1">
      <alignment horizontal="center" vertical="center" wrapText="1"/>
    </xf>
    <xf numFmtId="0" fontId="7" fillId="0" borderId="0" xfId="51" applyNumberFormat="1" applyFont="1" applyFill="1" applyBorder="1" applyAlignment="1">
      <alignment horizontal="center" vertical="center" wrapText="1"/>
    </xf>
    <xf numFmtId="0" fontId="7" fillId="0" borderId="0" xfId="51" applyNumberFormat="1" applyFont="1" applyFill="1" applyBorder="1" applyAlignment="1">
      <alignment horizontal="center" vertical="center" wrapText="1"/>
    </xf>
    <xf numFmtId="0" fontId="8" fillId="0" borderId="2" xfId="51" applyNumberFormat="1" applyFont="1" applyFill="1" applyBorder="1" applyAlignment="1">
      <alignment horizontal="center" vertical="center" wrapText="1"/>
    </xf>
    <xf numFmtId="0" fontId="8" fillId="0" borderId="3" xfId="51" applyNumberFormat="1" applyFont="1" applyFill="1" applyBorder="1" applyAlignment="1">
      <alignment horizontal="center" vertical="center" wrapText="1"/>
    </xf>
    <xf numFmtId="0" fontId="8" fillId="0" borderId="4" xfId="51" applyNumberFormat="1" applyFont="1" applyFill="1" applyBorder="1" applyAlignment="1">
      <alignment horizontal="center" vertical="center" wrapText="1"/>
    </xf>
    <xf numFmtId="0" fontId="8" fillId="0" borderId="5" xfId="51" applyNumberFormat="1" applyFont="1" applyFill="1" applyBorder="1" applyAlignment="1">
      <alignment horizontal="center" vertical="center" wrapText="1"/>
    </xf>
    <xf numFmtId="0" fontId="8" fillId="0" borderId="6" xfId="51" applyNumberFormat="1" applyFont="1" applyFill="1" applyBorder="1" applyAlignment="1">
      <alignment horizontal="center" vertical="center" wrapText="1"/>
    </xf>
    <xf numFmtId="0" fontId="8" fillId="0" borderId="7" xfId="51" applyNumberFormat="1" applyFont="1" applyFill="1" applyBorder="1" applyAlignment="1">
      <alignment horizontal="center" vertical="center" wrapText="1"/>
    </xf>
    <xf numFmtId="0" fontId="8" fillId="0" borderId="4" xfId="51" applyNumberFormat="1" applyFont="1" applyFill="1" applyBorder="1" applyAlignment="1">
      <alignment horizontal="left" vertical="center" wrapText="1"/>
    </xf>
    <xf numFmtId="0" fontId="8" fillId="0" borderId="3" xfId="51" applyNumberFormat="1" applyFont="1" applyFill="1" applyBorder="1" applyAlignment="1">
      <alignment horizontal="left" vertical="center" wrapText="1"/>
    </xf>
    <xf numFmtId="0" fontId="8" fillId="0" borderId="5" xfId="51" applyNumberFormat="1" applyFont="1" applyFill="1" applyBorder="1" applyAlignment="1">
      <alignment horizontal="left" vertical="center" wrapText="1"/>
    </xf>
    <xf numFmtId="0" fontId="8" fillId="0" borderId="8" xfId="51" applyNumberFormat="1" applyFont="1" applyFill="1" applyBorder="1" applyAlignment="1">
      <alignment horizontal="left" vertical="center" wrapText="1"/>
    </xf>
    <xf numFmtId="0" fontId="8" fillId="0" borderId="9" xfId="51" applyNumberFormat="1" applyFont="1" applyFill="1" applyBorder="1" applyAlignment="1">
      <alignment horizontal="center" vertical="center" wrapText="1"/>
    </xf>
    <xf numFmtId="0" fontId="8" fillId="0" borderId="10" xfId="51" applyNumberFormat="1" applyFont="1" applyFill="1" applyBorder="1" applyAlignment="1" applyProtection="1">
      <alignment horizontal="left" vertical="center" wrapText="1"/>
    </xf>
    <xf numFmtId="0" fontId="8" fillId="0" borderId="11" xfId="51" applyNumberFormat="1" applyFont="1" applyFill="1" applyBorder="1" applyAlignment="1" applyProtection="1">
      <alignment horizontal="left" vertical="center" wrapText="1"/>
    </xf>
    <xf numFmtId="0" fontId="8" fillId="0" borderId="12" xfId="51" applyNumberFormat="1" applyFont="1" applyFill="1" applyBorder="1" applyAlignment="1" applyProtection="1">
      <alignment horizontal="center" vertical="center" wrapText="1"/>
    </xf>
    <xf numFmtId="0" fontId="8" fillId="0" borderId="13" xfId="51" applyNumberFormat="1" applyFont="1" applyFill="1" applyBorder="1" applyAlignment="1" applyProtection="1">
      <alignment horizontal="center" vertical="center" wrapText="1"/>
    </xf>
    <xf numFmtId="0" fontId="8" fillId="0" borderId="14" xfId="51" applyNumberFormat="1" applyFont="1" applyFill="1" applyBorder="1" applyAlignment="1" applyProtection="1">
      <alignment horizontal="center" vertical="center" wrapText="1"/>
    </xf>
    <xf numFmtId="0" fontId="8" fillId="0" borderId="8" xfId="51" applyNumberFormat="1" applyFont="1" applyFill="1" applyBorder="1" applyAlignment="1">
      <alignment horizontal="center" vertical="center" wrapText="1"/>
    </xf>
    <xf numFmtId="0" fontId="8" fillId="0" borderId="15" xfId="51" applyNumberFormat="1" applyFont="1" applyFill="1" applyBorder="1" applyAlignment="1" applyProtection="1">
      <alignment horizontal="center" vertical="center" wrapText="1"/>
    </xf>
    <xf numFmtId="0" fontId="8" fillId="0" borderId="16" xfId="51" applyNumberFormat="1" applyFont="1" applyFill="1" applyBorder="1" applyAlignment="1" applyProtection="1">
      <alignment horizontal="center" vertical="center" wrapText="1"/>
    </xf>
    <xf numFmtId="0" fontId="8" fillId="0" borderId="17" xfId="51" applyNumberFormat="1" applyFont="1" applyFill="1" applyBorder="1" applyAlignment="1" applyProtection="1">
      <alignment horizontal="center" vertical="center" wrapText="1"/>
    </xf>
    <xf numFmtId="0" fontId="8" fillId="0" borderId="18" xfId="51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8" fillId="0" borderId="19" xfId="51" applyNumberFormat="1" applyFont="1" applyFill="1" applyBorder="1" applyAlignment="1">
      <alignment horizontal="left" vertical="center" wrapText="1"/>
    </xf>
    <xf numFmtId="0" fontId="8" fillId="0" borderId="0" xfId="51" applyNumberFormat="1" applyFont="1" applyFill="1" applyBorder="1" applyAlignment="1" applyProtection="1">
      <alignment horizontal="left" vertical="center" wrapText="1"/>
    </xf>
    <xf numFmtId="0" fontId="8" fillId="0" borderId="20" xfId="51" applyNumberFormat="1" applyFont="1" applyFill="1" applyBorder="1" applyAlignment="1">
      <alignment horizontal="center" vertical="center" wrapText="1"/>
    </xf>
    <xf numFmtId="0" fontId="8" fillId="0" borderId="11" xfId="51" applyNumberFormat="1" applyFont="1" applyFill="1" applyBorder="1" applyAlignment="1" applyProtection="1">
      <alignment horizontal="center" vertical="center" wrapText="1"/>
    </xf>
    <xf numFmtId="0" fontId="8" fillId="0" borderId="3" xfId="51" applyNumberFormat="1" applyFont="1" applyFill="1" applyBorder="1" applyAlignment="1" applyProtection="1">
      <alignment horizontal="center" vertical="center" wrapText="1"/>
    </xf>
    <xf numFmtId="0" fontId="8" fillId="0" borderId="3" xfId="51" applyNumberFormat="1" applyFont="1" applyFill="1" applyBorder="1" applyAlignment="1" applyProtection="1">
      <alignment horizontal="left" vertical="center" wrapText="1"/>
    </xf>
    <xf numFmtId="0" fontId="8" fillId="0" borderId="21" xfId="51" applyNumberFormat="1" applyFont="1" applyFill="1" applyBorder="1" applyAlignment="1" applyProtection="1">
      <alignment horizontal="center" vertical="center" wrapText="1"/>
    </xf>
    <xf numFmtId="0" fontId="8" fillId="0" borderId="22" xfId="51" applyNumberFormat="1" applyFont="1" applyFill="1" applyBorder="1" applyAlignment="1" applyProtection="1">
      <alignment horizontal="center" vertical="center" wrapText="1"/>
    </xf>
    <xf numFmtId="0" fontId="8" fillId="0" borderId="0" xfId="51" applyNumberFormat="1" applyFont="1" applyFill="1" applyBorder="1" applyAlignment="1" applyProtection="1">
      <alignment horizontal="center" vertical="center" wrapText="1"/>
    </xf>
    <xf numFmtId="0" fontId="8" fillId="0" borderId="23" xfId="51" applyNumberFormat="1" applyFont="1" applyFill="1" applyBorder="1" applyAlignment="1">
      <alignment horizontal="left" vertical="center" wrapText="1"/>
    </xf>
    <xf numFmtId="0" fontId="8" fillId="0" borderId="20" xfId="51" applyNumberFormat="1" applyFont="1" applyFill="1" applyBorder="1" applyAlignment="1">
      <alignment horizontal="left" vertical="center" wrapText="1"/>
    </xf>
    <xf numFmtId="0" fontId="10" fillId="0" borderId="3" xfId="49" applyNumberFormat="1" applyFont="1" applyFill="1" applyBorder="1" applyAlignment="1">
      <alignment horizontal="left" vertical="center" wrapText="1"/>
    </xf>
    <xf numFmtId="0" fontId="8" fillId="0" borderId="24" xfId="51" applyNumberFormat="1" applyFont="1" applyFill="1" applyBorder="1" applyAlignment="1">
      <alignment horizontal="center" vertical="center" wrapText="1"/>
    </xf>
    <xf numFmtId="0" fontId="8" fillId="0" borderId="20" xfId="51" applyNumberFormat="1" applyFont="1" applyFill="1" applyBorder="1" applyAlignment="1" applyProtection="1">
      <alignment horizontal="center" vertical="center" wrapText="1"/>
    </xf>
    <xf numFmtId="0" fontId="8" fillId="0" borderId="25" xfId="51" applyNumberFormat="1" applyFont="1" applyFill="1" applyBorder="1" applyAlignment="1">
      <alignment horizontal="left" vertical="center" wrapText="1"/>
    </xf>
    <xf numFmtId="0" fontId="8" fillId="0" borderId="22" xfId="51" applyNumberFormat="1" applyFont="1" applyFill="1" applyBorder="1" applyAlignment="1">
      <alignment horizontal="left" vertical="center" wrapText="1"/>
    </xf>
    <xf numFmtId="0" fontId="6" fillId="0" borderId="0" xfId="51" applyFont="1" applyFill="1" applyBorder="1" applyAlignment="1">
      <alignment horizontal="center" vertical="center"/>
    </xf>
    <xf numFmtId="0" fontId="6" fillId="0" borderId="6" xfId="51" applyFont="1" applyFill="1" applyBorder="1" applyAlignment="1">
      <alignment horizontal="center" vertical="center"/>
    </xf>
    <xf numFmtId="0" fontId="3" fillId="0" borderId="1" xfId="51" applyFont="1" applyBorder="1" applyAlignment="1">
      <alignment horizontal="right" vertical="center" wrapText="1"/>
    </xf>
    <xf numFmtId="0" fontId="2" fillId="0" borderId="26" xfId="51" applyFont="1" applyBorder="1" applyAlignment="1">
      <alignment vertical="center" wrapText="1"/>
    </xf>
    <xf numFmtId="0" fontId="11" fillId="0" borderId="0" xfId="51" applyNumberFormat="1" applyFont="1" applyFill="1" applyBorder="1" applyAlignment="1">
      <alignment horizontal="right" vertical="center" wrapText="1"/>
    </xf>
    <xf numFmtId="0" fontId="8" fillId="0" borderId="27" xfId="51" applyNumberFormat="1" applyFont="1" applyFill="1" applyBorder="1" applyAlignment="1">
      <alignment horizontal="center" vertical="center" wrapText="1"/>
    </xf>
    <xf numFmtId="0" fontId="8" fillId="0" borderId="21" xfId="51" applyNumberFormat="1" applyFont="1" applyFill="1" applyBorder="1" applyAlignment="1" applyProtection="1">
      <alignment horizontal="left" vertical="center" wrapText="1"/>
    </xf>
    <xf numFmtId="0" fontId="8" fillId="0" borderId="27" xfId="51" applyNumberFormat="1" applyFont="1" applyFill="1" applyBorder="1" applyAlignment="1">
      <alignment horizontal="left" vertical="center" wrapText="1"/>
    </xf>
    <xf numFmtId="0" fontId="8" fillId="0" borderId="20" xfId="51" applyNumberFormat="1" applyFont="1" applyFill="1" applyBorder="1" applyAlignment="1" applyProtection="1">
      <alignment horizontal="left" vertical="center" wrapText="1"/>
    </xf>
    <xf numFmtId="0" fontId="8" fillId="0" borderId="21" xfId="51" applyNumberFormat="1" applyFont="1" applyFill="1" applyBorder="1" applyAlignment="1">
      <alignment horizontal="left" vertical="center" wrapText="1"/>
    </xf>
    <xf numFmtId="0" fontId="12" fillId="0" borderId="0" xfId="50" applyFont="1" applyAlignment="1">
      <alignment vertical="center"/>
    </xf>
    <xf numFmtId="0" fontId="13" fillId="0" borderId="0" xfId="50" applyFont="1" applyBorder="1"/>
    <xf numFmtId="0" fontId="12" fillId="0" borderId="0" xfId="50" applyFont="1" applyBorder="1"/>
    <xf numFmtId="0" fontId="14" fillId="0" borderId="0" xfId="50" applyNumberFormat="1" applyFont="1" applyFill="1" applyAlignment="1" applyProtection="1">
      <alignment horizontal="center" vertical="center"/>
    </xf>
    <xf numFmtId="0" fontId="15" fillId="0" borderId="0" xfId="50" applyNumberFormat="1" applyFont="1" applyFill="1" applyAlignment="1" applyProtection="1">
      <alignment horizontal="right" vertical="center"/>
    </xf>
    <xf numFmtId="0" fontId="15" fillId="0" borderId="28" xfId="50" applyNumberFormat="1" applyFont="1" applyFill="1" applyBorder="1" applyAlignment="1" applyProtection="1">
      <alignment horizontal="center" vertical="center"/>
    </xf>
    <xf numFmtId="0" fontId="15" fillId="0" borderId="3" xfId="50" applyFont="1" applyBorder="1" applyAlignment="1">
      <alignment horizontal="center" vertical="center"/>
    </xf>
    <xf numFmtId="49" fontId="15" fillId="0" borderId="3" xfId="50" applyNumberFormat="1" applyFont="1" applyFill="1" applyBorder="1" applyAlignment="1" applyProtection="1">
      <alignment horizontal="center" vertical="center"/>
    </xf>
    <xf numFmtId="0" fontId="15" fillId="0" borderId="2" xfId="50" applyFont="1" applyBorder="1" applyAlignment="1">
      <alignment horizontal="center" vertical="center"/>
    </xf>
    <xf numFmtId="0" fontId="15" fillId="0" borderId="3" xfId="50" applyNumberFormat="1" applyFont="1" applyFill="1" applyBorder="1" applyAlignment="1" applyProtection="1">
      <alignment horizontal="center" vertical="center" wrapText="1"/>
    </xf>
    <xf numFmtId="0" fontId="15" fillId="0" borderId="3" xfId="50" applyNumberFormat="1" applyFont="1" applyFill="1" applyBorder="1" applyAlignment="1" applyProtection="1">
      <alignment horizontal="left" vertical="center"/>
    </xf>
    <xf numFmtId="4" fontId="15" fillId="0" borderId="3" xfId="50" applyNumberFormat="1" applyFont="1" applyFill="1" applyBorder="1" applyAlignment="1" applyProtection="1">
      <alignment horizontal="center" vertical="center"/>
    </xf>
    <xf numFmtId="0" fontId="15" fillId="0" borderId="3" xfId="50" applyNumberFormat="1" applyFont="1" applyFill="1" applyBorder="1" applyAlignment="1" applyProtection="1">
      <alignment horizontal="center" vertical="center"/>
    </xf>
    <xf numFmtId="3" fontId="15" fillId="0" borderId="3" xfId="50" applyNumberFormat="1" applyFont="1" applyFill="1" applyBorder="1" applyAlignment="1" applyProtection="1">
      <alignment horizontal="left" vertical="center"/>
    </xf>
    <xf numFmtId="0" fontId="15" fillId="0" borderId="29" xfId="50" applyNumberFormat="1" applyFont="1" applyFill="1" applyBorder="1" applyAlignment="1" applyProtection="1">
      <alignment horizontal="center" vertical="center" wrapText="1"/>
    </xf>
    <xf numFmtId="49" fontId="15" fillId="0" borderId="3" xfId="50" applyNumberFormat="1" applyFont="1" applyFill="1" applyBorder="1" applyAlignment="1" applyProtection="1">
      <alignment horizontal="left" vertical="center" wrapText="1"/>
    </xf>
    <xf numFmtId="0" fontId="16" fillId="0" borderId="3" xfId="50" applyNumberFormat="1" applyFont="1" applyFill="1" applyBorder="1" applyAlignment="1" applyProtection="1">
      <alignment horizontal="center" vertical="center" wrapText="1"/>
    </xf>
    <xf numFmtId="0" fontId="13" fillId="0" borderId="3" xfId="50" applyFont="1" applyBorder="1" applyAlignment="1">
      <alignment horizontal="center" vertical="center" wrapText="1"/>
    </xf>
    <xf numFmtId="0" fontId="13" fillId="0" borderId="3" xfId="50" applyNumberFormat="1" applyFont="1" applyFill="1" applyBorder="1" applyAlignment="1" applyProtection="1">
      <alignment horizontal="center" vertical="center" wrapText="1"/>
    </xf>
    <xf numFmtId="0" fontId="16" fillId="0" borderId="7" xfId="50" applyNumberFormat="1" applyFont="1" applyFill="1" applyBorder="1" applyAlignment="1" applyProtection="1">
      <alignment horizontal="center" vertical="center" wrapText="1"/>
    </xf>
    <xf numFmtId="0" fontId="13" fillId="0" borderId="2" xfId="50" applyNumberFormat="1" applyFont="1" applyFill="1" applyBorder="1" applyAlignment="1" applyProtection="1">
      <alignment horizontal="center" vertical="center" wrapText="1"/>
    </xf>
    <xf numFmtId="0" fontId="17" fillId="0" borderId="23" xfId="50" applyNumberFormat="1" applyFont="1" applyFill="1" applyBorder="1" applyAlignment="1" applyProtection="1">
      <alignment horizontal="left" vertical="center" wrapText="1"/>
    </xf>
    <xf numFmtId="0" fontId="17" fillId="0" borderId="20" xfId="50" applyNumberFormat="1" applyFont="1" applyFill="1" applyBorder="1" applyAlignment="1" applyProtection="1">
      <alignment horizontal="left" vertical="center" wrapText="1"/>
    </xf>
    <xf numFmtId="0" fontId="17" fillId="0" borderId="30" xfId="50" applyNumberFormat="1" applyFont="1" applyFill="1" applyBorder="1" applyAlignment="1" applyProtection="1">
      <alignment horizontal="left" vertical="center" wrapText="1"/>
    </xf>
    <xf numFmtId="0" fontId="13" fillId="0" borderId="7" xfId="50" applyNumberFormat="1" applyFont="1" applyFill="1" applyBorder="1" applyAlignment="1" applyProtection="1">
      <alignment horizontal="center" vertical="center" wrapText="1"/>
    </xf>
    <xf numFmtId="0" fontId="17" fillId="0" borderId="23" xfId="50" applyFont="1" applyBorder="1" applyAlignment="1">
      <alignment horizontal="left" vertical="center"/>
    </xf>
    <xf numFmtId="0" fontId="17" fillId="0" borderId="20" xfId="50" applyFont="1" applyBorder="1" applyAlignment="1">
      <alignment horizontal="left" vertical="center"/>
    </xf>
    <xf numFmtId="0" fontId="13" fillId="0" borderId="9" xfId="50" applyNumberFormat="1" applyFont="1" applyFill="1" applyBorder="1" applyAlignment="1" applyProtection="1">
      <alignment horizontal="center" vertical="center" wrapText="1"/>
    </xf>
    <xf numFmtId="0" fontId="17" fillId="0" borderId="3" xfId="50" applyNumberFormat="1" applyFont="1" applyFill="1" applyBorder="1" applyAlignment="1" applyProtection="1">
      <alignment horizontal="left" vertical="center" wrapText="1"/>
    </xf>
    <xf numFmtId="0" fontId="17" fillId="0" borderId="23" xfId="49" applyFont="1" applyFill="1" applyBorder="1" applyAlignment="1">
      <alignment horizontal="left" vertical="center" wrapText="1"/>
    </xf>
    <xf numFmtId="0" fontId="17" fillId="0" borderId="30" xfId="49" applyFont="1" applyFill="1" applyBorder="1" applyAlignment="1">
      <alignment horizontal="left" vertical="center" wrapText="1"/>
    </xf>
    <xf numFmtId="0" fontId="17" fillId="0" borderId="20" xfId="49" applyFont="1" applyFill="1" applyBorder="1" applyAlignment="1">
      <alignment horizontal="left" vertical="center" wrapText="1"/>
    </xf>
    <xf numFmtId="0" fontId="18" fillId="0" borderId="7" xfId="50" applyNumberFormat="1" applyFont="1" applyFill="1" applyBorder="1" applyAlignment="1" applyProtection="1">
      <alignment horizontal="center" vertical="center" wrapText="1"/>
    </xf>
    <xf numFmtId="0" fontId="17" fillId="0" borderId="23" xfId="49" applyFont="1" applyFill="1" applyBorder="1" applyAlignment="1">
      <alignment horizontal="center" vertical="center" wrapText="1"/>
    </xf>
    <xf numFmtId="0" fontId="17" fillId="0" borderId="30" xfId="49" applyFont="1" applyFill="1" applyBorder="1" applyAlignment="1">
      <alignment horizontal="center" vertical="center" wrapText="1"/>
    </xf>
    <xf numFmtId="9" fontId="17" fillId="0" borderId="3" xfId="50" applyNumberFormat="1" applyFont="1" applyFill="1" applyBorder="1" applyAlignment="1" applyProtection="1">
      <alignment horizontal="center" vertical="center" wrapText="1"/>
    </xf>
    <xf numFmtId="0" fontId="17" fillId="0" borderId="3" xfId="50" applyNumberFormat="1" applyFont="1" applyFill="1" applyBorder="1" applyAlignment="1" applyProtection="1">
      <alignment horizontal="center" vertical="center" wrapText="1"/>
    </xf>
    <xf numFmtId="0" fontId="12" fillId="0" borderId="0" xfId="50" applyFont="1" applyBorder="1" applyAlignment="1">
      <alignment horizontal="right"/>
    </xf>
    <xf numFmtId="0" fontId="17" fillId="0" borderId="20" xfId="49" applyFont="1" applyFill="1" applyBorder="1" applyAlignment="1">
      <alignment horizontal="center" vertical="center" wrapText="1"/>
    </xf>
    <xf numFmtId="0" fontId="19" fillId="0" borderId="0" xfId="51" applyFont="1">
      <alignment vertical="center"/>
    </xf>
    <xf numFmtId="0" fontId="3" fillId="0" borderId="1" xfId="51" applyFont="1" applyBorder="1">
      <alignment vertical="center"/>
    </xf>
    <xf numFmtId="0" fontId="14" fillId="0" borderId="0" xfId="51" applyNumberFormat="1" applyFont="1" applyFill="1" applyBorder="1" applyAlignment="1" applyProtection="1">
      <alignment horizontal="center" vertical="center"/>
    </xf>
    <xf numFmtId="0" fontId="1" fillId="0" borderId="0" xfId="51" applyFont="1" applyAlignment="1">
      <alignment horizontal="right" vertical="center"/>
    </xf>
    <xf numFmtId="0" fontId="18" fillId="0" borderId="0" xfId="51" applyFont="1" applyFill="1" applyBorder="1" applyAlignment="1">
      <alignment horizontal="center" vertical="center"/>
    </xf>
    <xf numFmtId="0" fontId="18" fillId="0" borderId="3" xfId="51" applyFont="1" applyFill="1" applyBorder="1" applyAlignment="1">
      <alignment horizontal="center" vertical="center"/>
    </xf>
    <xf numFmtId="49" fontId="18" fillId="0" borderId="3" xfId="51" applyNumberFormat="1" applyFont="1" applyFill="1" applyBorder="1" applyAlignment="1" applyProtection="1">
      <alignment horizontal="center" vertical="center"/>
    </xf>
    <xf numFmtId="0" fontId="18" fillId="0" borderId="3" xfId="51" applyNumberFormat="1" applyFont="1" applyFill="1" applyBorder="1" applyAlignment="1" applyProtection="1">
      <alignment horizontal="center" vertical="center" wrapText="1"/>
    </xf>
    <xf numFmtId="0" fontId="18" fillId="0" borderId="3" xfId="51" applyNumberFormat="1" applyFont="1" applyFill="1" applyBorder="1" applyAlignment="1" applyProtection="1">
      <alignment horizontal="left" vertical="center"/>
    </xf>
    <xf numFmtId="4" fontId="18" fillId="0" borderId="3" xfId="51" applyNumberFormat="1" applyFont="1" applyFill="1" applyBorder="1" applyAlignment="1" applyProtection="1">
      <alignment horizontal="left" vertical="center"/>
    </xf>
    <xf numFmtId="0" fontId="18" fillId="0" borderId="3" xfId="51" applyNumberFormat="1" applyFont="1" applyFill="1" applyBorder="1" applyAlignment="1" applyProtection="1">
      <alignment horizontal="center" vertical="center"/>
    </xf>
    <xf numFmtId="3" fontId="18" fillId="0" borderId="3" xfId="51" applyNumberFormat="1" applyFont="1" applyFill="1" applyBorder="1" applyAlignment="1" applyProtection="1">
      <alignment horizontal="left" vertical="center"/>
    </xf>
    <xf numFmtId="49" fontId="18" fillId="0" borderId="3" xfId="51" applyNumberFormat="1" applyFont="1" applyFill="1" applyBorder="1" applyAlignment="1" applyProtection="1">
      <alignment horizontal="left" vertical="center" wrapText="1"/>
    </xf>
    <xf numFmtId="0" fontId="18" fillId="0" borderId="3" xfId="51" applyNumberFormat="1" applyFont="1" applyFill="1" applyBorder="1" applyAlignment="1" applyProtection="1">
      <alignment vertical="center"/>
    </xf>
    <xf numFmtId="49" fontId="18" fillId="0" borderId="3" xfId="51" applyNumberFormat="1" applyFont="1" applyFill="1" applyBorder="1" applyAlignment="1" applyProtection="1">
      <alignment horizontal="center" vertical="center" wrapText="1"/>
    </xf>
    <xf numFmtId="0" fontId="18" fillId="0" borderId="3" xfId="51" applyFont="1" applyFill="1" applyBorder="1" applyAlignment="1">
      <alignment horizontal="left" vertical="center"/>
    </xf>
    <xf numFmtId="0" fontId="18" fillId="0" borderId="28" xfId="51" applyNumberFormat="1" applyFont="1" applyFill="1" applyBorder="1" applyAlignment="1" applyProtection="1">
      <alignment horizontal="right" vertical="center"/>
    </xf>
    <xf numFmtId="0" fontId="18" fillId="0" borderId="30" xfId="51" applyNumberFormat="1" applyFont="1" applyFill="1" applyBorder="1" applyAlignment="1" applyProtection="1">
      <alignment horizontal="center" vertical="center"/>
    </xf>
    <xf numFmtId="0" fontId="20" fillId="0" borderId="3" xfId="51" applyFont="1" applyFill="1" applyBorder="1" applyAlignment="1">
      <alignment horizontal="center" vertical="center"/>
    </xf>
    <xf numFmtId="49" fontId="20" fillId="0" borderId="3" xfId="51" applyNumberFormat="1" applyFont="1" applyFill="1" applyBorder="1" applyAlignment="1" applyProtection="1">
      <alignment horizontal="center" vertical="center"/>
    </xf>
    <xf numFmtId="0" fontId="20" fillId="0" borderId="2" xfId="51" applyFont="1" applyFill="1" applyBorder="1" applyAlignment="1">
      <alignment horizontal="center" vertical="center"/>
    </xf>
    <xf numFmtId="0" fontId="20" fillId="0" borderId="3" xfId="51" applyNumberFormat="1" applyFont="1" applyFill="1" applyBorder="1" applyAlignment="1" applyProtection="1">
      <alignment horizontal="center" vertical="center" wrapText="1"/>
    </xf>
    <xf numFmtId="0" fontId="20" fillId="0" borderId="3" xfId="51" applyNumberFormat="1" applyFont="1" applyFill="1" applyBorder="1" applyAlignment="1" applyProtection="1">
      <alignment horizontal="left" vertical="center"/>
    </xf>
    <xf numFmtId="177" fontId="20" fillId="0" borderId="3" xfId="51" applyNumberFormat="1" applyFont="1" applyFill="1" applyBorder="1" applyAlignment="1" applyProtection="1">
      <alignment horizontal="left" vertical="center"/>
    </xf>
    <xf numFmtId="0" fontId="20" fillId="0" borderId="3" xfId="51" applyNumberFormat="1" applyFont="1" applyFill="1" applyBorder="1" applyAlignment="1" applyProtection="1">
      <alignment horizontal="center" vertical="center"/>
    </xf>
    <xf numFmtId="3" fontId="20" fillId="0" borderId="3" xfId="51" applyNumberFormat="1" applyFont="1" applyFill="1" applyBorder="1" applyAlignment="1" applyProtection="1">
      <alignment horizontal="left" vertical="center"/>
    </xf>
    <xf numFmtId="0" fontId="20" fillId="0" borderId="29" xfId="51" applyNumberFormat="1" applyFont="1" applyFill="1" applyBorder="1" applyAlignment="1" applyProtection="1">
      <alignment horizontal="center" vertical="center" wrapText="1"/>
    </xf>
    <xf numFmtId="49" fontId="20" fillId="0" borderId="3" xfId="51" applyNumberFormat="1" applyFont="1" applyFill="1" applyBorder="1" applyAlignment="1" applyProtection="1">
      <alignment horizontal="left" vertical="center" wrapText="1"/>
    </xf>
    <xf numFmtId="0" fontId="20" fillId="0" borderId="5" xfId="51" applyNumberFormat="1" applyFont="1" applyFill="1" applyBorder="1" applyAlignment="1" applyProtection="1">
      <alignment horizontal="center" vertical="center" wrapText="1"/>
    </xf>
    <xf numFmtId="0" fontId="20" fillId="0" borderId="9" xfId="51" applyFont="1" applyFill="1" applyBorder="1" applyAlignment="1">
      <alignment horizontal="center" vertical="center"/>
    </xf>
    <xf numFmtId="0" fontId="20" fillId="0" borderId="9" xfId="51" applyNumberFormat="1" applyFont="1" applyFill="1" applyBorder="1" applyAlignment="1" applyProtection="1">
      <alignment horizontal="center" vertical="center"/>
    </xf>
    <xf numFmtId="0" fontId="20" fillId="0" borderId="7" xfId="51" applyNumberFormat="1" applyFont="1" applyFill="1" applyBorder="1" applyAlignment="1" applyProtection="1">
      <alignment horizontal="center" vertical="center"/>
    </xf>
    <xf numFmtId="0" fontId="20" fillId="0" borderId="23" xfId="51" applyNumberFormat="1" applyFont="1" applyFill="1" applyBorder="1" applyAlignment="1" applyProtection="1">
      <alignment horizontal="center" vertical="center" wrapText="1"/>
    </xf>
    <xf numFmtId="0" fontId="20" fillId="0" borderId="20" xfId="51" applyNumberFormat="1" applyFont="1" applyFill="1" applyBorder="1" applyAlignment="1" applyProtection="1">
      <alignment horizontal="center" vertical="center" wrapText="1"/>
    </xf>
    <xf numFmtId="0" fontId="20" fillId="0" borderId="30" xfId="51" applyNumberFormat="1" applyFont="1" applyFill="1" applyBorder="1" applyAlignment="1" applyProtection="1">
      <alignment horizontal="center" vertical="center" wrapText="1"/>
    </xf>
    <xf numFmtId="9" fontId="20" fillId="0" borderId="23" xfId="51" applyNumberFormat="1" applyFont="1" applyFill="1" applyBorder="1" applyAlignment="1" applyProtection="1">
      <alignment horizontal="center" vertical="center" wrapText="1"/>
    </xf>
    <xf numFmtId="0" fontId="20" fillId="0" borderId="6" xfId="51" applyNumberFormat="1" applyFont="1" applyFill="1" applyBorder="1" applyAlignment="1" applyProtection="1">
      <alignment horizontal="center" vertical="center"/>
    </xf>
    <xf numFmtId="0" fontId="21" fillId="0" borderId="1" xfId="0" applyFont="1" applyBorder="1">
      <alignment vertical="center"/>
    </xf>
    <xf numFmtId="0" fontId="22" fillId="0" borderId="1" xfId="0" applyFont="1" applyFill="1" applyBorder="1">
      <alignment vertical="center"/>
    </xf>
    <xf numFmtId="0" fontId="23" fillId="0" borderId="0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21" fillId="0" borderId="31" xfId="0" applyFont="1" applyBorder="1">
      <alignment vertical="center"/>
    </xf>
    <xf numFmtId="0" fontId="15" fillId="0" borderId="31" xfId="0" applyFont="1" applyBorder="1" applyAlignment="1">
      <alignment horizontal="left" vertical="center"/>
    </xf>
    <xf numFmtId="0" fontId="21" fillId="0" borderId="26" xfId="0" applyFont="1" applyBorder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1" fillId="0" borderId="26" xfId="0" applyFont="1" applyBorder="1" applyAlignment="1">
      <alignment vertical="center" wrapText="1"/>
    </xf>
    <xf numFmtId="0" fontId="26" fillId="0" borderId="26" xfId="0" applyFont="1" applyBorder="1">
      <alignment vertical="center"/>
    </xf>
    <xf numFmtId="0" fontId="15" fillId="0" borderId="3" xfId="0" applyFont="1" applyFill="1" applyBorder="1" applyAlignment="1">
      <alignment horizontal="center" vertical="center"/>
    </xf>
    <xf numFmtId="4" fontId="25" fillId="0" borderId="3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left" vertical="center"/>
    </xf>
    <xf numFmtId="4" fontId="15" fillId="0" borderId="3" xfId="0" applyNumberFormat="1" applyFont="1" applyFill="1" applyBorder="1" applyAlignment="1">
      <alignment horizontal="right" vertical="center"/>
    </xf>
    <xf numFmtId="0" fontId="21" fillId="0" borderId="32" xfId="0" applyFont="1" applyBorder="1">
      <alignment vertical="center"/>
    </xf>
    <xf numFmtId="0" fontId="21" fillId="0" borderId="32" xfId="0" applyFont="1" applyBorder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31" xfId="0" applyFont="1" applyBorder="1" applyAlignment="1">
      <alignment horizontal="center" vertical="center"/>
    </xf>
    <xf numFmtId="0" fontId="21" fillId="0" borderId="33" xfId="0" applyFont="1" applyBorder="1">
      <alignment vertical="center"/>
    </xf>
    <xf numFmtId="0" fontId="21" fillId="0" borderId="34" xfId="0" applyFont="1" applyBorder="1">
      <alignment vertical="center"/>
    </xf>
    <xf numFmtId="0" fontId="21" fillId="0" borderId="34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5" fillId="0" borderId="3" xfId="0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 vertical="center"/>
    </xf>
    <xf numFmtId="0" fontId="0" fillId="0" borderId="0" xfId="0" applyFont="1" applyFill="1">
      <alignment vertical="center"/>
    </xf>
    <xf numFmtId="0" fontId="21" fillId="0" borderId="1" xfId="0" applyFont="1" applyFill="1" applyBorder="1">
      <alignment vertical="center"/>
    </xf>
    <xf numFmtId="0" fontId="23" fillId="0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21" fillId="0" borderId="26" xfId="0" applyFont="1" applyFill="1" applyBorder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1" fillId="0" borderId="31" xfId="0" applyFont="1" applyFill="1" applyBorder="1">
      <alignment vertical="center"/>
    </xf>
    <xf numFmtId="0" fontId="15" fillId="0" borderId="31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right" vertical="center"/>
    </xf>
    <xf numFmtId="0" fontId="21" fillId="0" borderId="33" xfId="0" applyFont="1" applyFill="1" applyBorder="1">
      <alignment vertical="center"/>
    </xf>
    <xf numFmtId="0" fontId="21" fillId="0" borderId="26" xfId="0" applyFont="1" applyFill="1" applyBorder="1" applyAlignment="1">
      <alignment vertical="center" wrapText="1"/>
    </xf>
    <xf numFmtId="0" fontId="21" fillId="0" borderId="34" xfId="0" applyFont="1" applyFill="1" applyBorder="1">
      <alignment vertical="center"/>
    </xf>
    <xf numFmtId="0" fontId="21" fillId="0" borderId="34" xfId="0" applyFont="1" applyFill="1" applyBorder="1" applyAlignment="1">
      <alignment vertical="center" wrapText="1"/>
    </xf>
    <xf numFmtId="0" fontId="26" fillId="0" borderId="26" xfId="0" applyFont="1" applyFill="1" applyBorder="1">
      <alignment vertical="center"/>
    </xf>
    <xf numFmtId="4" fontId="25" fillId="0" borderId="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vertical="center" wrapText="1"/>
    </xf>
    <xf numFmtId="49" fontId="15" fillId="0" borderId="3" xfId="0" applyNumberFormat="1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77" fontId="0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Fill="1" applyBorder="1" applyAlignment="1" applyProtection="1">
      <alignment vertical="center" wrapText="1"/>
    </xf>
    <xf numFmtId="0" fontId="21" fillId="0" borderId="32" xfId="0" applyFont="1" applyFill="1" applyBorder="1">
      <alignment vertical="center"/>
    </xf>
    <xf numFmtId="0" fontId="21" fillId="0" borderId="32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15" fillId="0" borderId="1" xfId="0" applyFont="1" applyFill="1" applyBorder="1">
      <alignment vertical="center"/>
    </xf>
    <xf numFmtId="0" fontId="28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right" vertical="center" wrapText="1"/>
    </xf>
    <xf numFmtId="4" fontId="25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30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3" xfId="0" applyFont="1" applyBorder="1">
      <alignment vertical="center"/>
    </xf>
    <xf numFmtId="0" fontId="28" fillId="0" borderId="34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4" fontId="31" fillId="0" borderId="3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0" fillId="0" borderId="3" xfId="0" applyNumberFormat="1" applyFont="1" applyBorder="1" applyAlignment="1">
      <alignment horizontal="right" vertical="center" wrapText="1"/>
    </xf>
    <xf numFmtId="0" fontId="0" fillId="0" borderId="3" xfId="0" applyFont="1" applyFill="1" applyBorder="1">
      <alignment vertical="center"/>
    </xf>
    <xf numFmtId="0" fontId="15" fillId="0" borderId="31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vertical="center" wrapText="1"/>
    </xf>
    <xf numFmtId="4" fontId="25" fillId="0" borderId="3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1" fillId="0" borderId="3" xfId="0" applyFont="1" applyFill="1" applyBorder="1">
      <alignment vertical="center"/>
    </xf>
    <xf numFmtId="0" fontId="28" fillId="0" borderId="26" xfId="0" applyFont="1" applyFill="1" applyBorder="1" applyAlignment="1">
      <alignment vertical="center" wrapText="1"/>
    </xf>
    <xf numFmtId="0" fontId="28" fillId="0" borderId="33" xfId="0" applyFont="1" applyFill="1" applyBorder="1" applyAlignment="1">
      <alignment vertical="center" wrapText="1"/>
    </xf>
    <xf numFmtId="0" fontId="29" fillId="0" borderId="26" xfId="0" applyFont="1" applyFill="1" applyBorder="1">
      <alignment vertical="center"/>
    </xf>
    <xf numFmtId="0" fontId="28" fillId="0" borderId="1" xfId="0" applyFont="1" applyFill="1" applyBorder="1">
      <alignment vertical="center"/>
    </xf>
    <xf numFmtId="0" fontId="29" fillId="0" borderId="1" xfId="0" applyFont="1" applyFill="1" applyBorder="1" applyAlignment="1">
      <alignment horizontal="right" vertical="center"/>
    </xf>
    <xf numFmtId="0" fontId="28" fillId="0" borderId="26" xfId="0" applyFont="1" applyFill="1" applyBorder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4" fontId="29" fillId="0" borderId="3" xfId="0" applyNumberFormat="1" applyFont="1" applyBorder="1" applyAlignment="1">
      <alignment horizontal="right" vertical="center" wrapText="1"/>
    </xf>
    <xf numFmtId="4" fontId="15" fillId="0" borderId="3" xfId="0" applyNumberFormat="1" applyFont="1" applyFill="1" applyBorder="1" applyAlignment="1">
      <alignment horizontal="right" vertical="center" wrapText="1"/>
    </xf>
    <xf numFmtId="0" fontId="28" fillId="0" borderId="32" xfId="0" applyFont="1" applyFill="1" applyBorder="1">
      <alignment vertical="center"/>
    </xf>
    <xf numFmtId="0" fontId="28" fillId="0" borderId="36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28" fillId="0" borderId="37" xfId="0" applyFont="1" applyFill="1" applyBorder="1" applyAlignment="1">
      <alignment vertical="center" wrapText="1"/>
    </xf>
    <xf numFmtId="0" fontId="28" fillId="0" borderId="35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33" fillId="0" borderId="3" xfId="0" applyFont="1" applyFill="1" applyBorder="1">
      <alignment vertical="center"/>
    </xf>
    <xf numFmtId="0" fontId="15" fillId="0" borderId="31" xfId="0" applyFont="1" applyFill="1" applyBorder="1" applyAlignment="1">
      <alignment horizontal="center" vertical="center"/>
    </xf>
    <xf numFmtId="0" fontId="34" fillId="0" borderId="0" xfId="0" applyFont="1" applyFill="1">
      <alignment vertical="center"/>
    </xf>
    <xf numFmtId="0" fontId="22" fillId="0" borderId="26" xfId="0" applyFont="1" applyFill="1" applyBorder="1">
      <alignment vertical="center"/>
    </xf>
    <xf numFmtId="0" fontId="22" fillId="0" borderId="34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 wrapText="1"/>
    </xf>
    <xf numFmtId="4" fontId="27" fillId="0" borderId="3" xfId="0" applyNumberFormat="1" applyFont="1" applyBorder="1" applyAlignment="1">
      <alignment horizontal="right" vertical="center" wrapText="1"/>
    </xf>
    <xf numFmtId="0" fontId="35" fillId="0" borderId="34" xfId="0" applyFont="1" applyFill="1" applyBorder="1" applyAlignment="1">
      <alignment vertical="center" wrapText="1"/>
    </xf>
    <xf numFmtId="0" fontId="35" fillId="0" borderId="26" xfId="0" applyFont="1" applyFill="1" applyBorder="1" applyAlignment="1">
      <alignment vertical="center" wrapText="1"/>
    </xf>
    <xf numFmtId="0" fontId="35" fillId="0" borderId="3" xfId="0" applyFont="1" applyFill="1" applyBorder="1" applyAlignment="1">
      <alignment vertical="center" wrapText="1"/>
    </xf>
    <xf numFmtId="0" fontId="36" fillId="0" borderId="26" xfId="0" applyFont="1" applyFill="1" applyBorder="1" applyAlignment="1">
      <alignment vertical="center" wrapText="1"/>
    </xf>
    <xf numFmtId="0" fontId="36" fillId="0" borderId="34" xfId="0" applyFont="1" applyFill="1" applyBorder="1" applyAlignment="1">
      <alignment vertical="center" wrapText="1"/>
    </xf>
    <xf numFmtId="0" fontId="35" fillId="0" borderId="32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76" fontId="24" fillId="0" borderId="0" xfId="0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9.xml"/><Relationship Id="rId25" Type="http://schemas.openxmlformats.org/officeDocument/2006/relationships/externalLink" Target="externalLinks/externalLink8.xml"/><Relationship Id="rId24" Type="http://schemas.openxmlformats.org/officeDocument/2006/relationships/externalLink" Target="externalLinks/externalLink7.xml"/><Relationship Id="rId23" Type="http://schemas.openxmlformats.org/officeDocument/2006/relationships/externalLink" Target="externalLinks/externalLink6.xml"/><Relationship Id="rId22" Type="http://schemas.openxmlformats.org/officeDocument/2006/relationships/externalLink" Target="externalLinks/externalLink5.xml"/><Relationship Id="rId21" Type="http://schemas.openxmlformats.org/officeDocument/2006/relationships/externalLink" Target="externalLinks/externalLink4.xml"/><Relationship Id="rId20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2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3"/>
  <sheetViews>
    <sheetView workbookViewId="0">
      <selection activeCell="A17" sqref="A17"/>
    </sheetView>
  </sheetViews>
  <sheetFormatPr defaultColWidth="9" defaultRowHeight="14.25" outlineLevelRow="2"/>
  <cols>
    <col min="1" max="1" width="123.125" style="253" customWidth="1"/>
    <col min="2" max="16384" width="9" style="253"/>
  </cols>
  <sheetData>
    <row r="1" ht="137.1" customHeight="1" spans="1:1">
      <c r="A1" s="254" t="s">
        <v>0</v>
      </c>
    </row>
    <row r="2" ht="46.5" spans="1:1">
      <c r="A2" s="255" t="s">
        <v>1</v>
      </c>
    </row>
    <row r="3" ht="30" customHeight="1" spans="1:1">
      <c r="A3" s="256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D16" sqref="D16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134"/>
      <c r="B1" s="135"/>
      <c r="C1" s="136"/>
      <c r="D1" s="137"/>
      <c r="E1" s="137"/>
      <c r="F1" s="137"/>
      <c r="G1" s="137"/>
      <c r="H1" s="137"/>
      <c r="I1" s="151" t="s">
        <v>229</v>
      </c>
      <c r="J1" s="141"/>
    </row>
    <row r="2" ht="22.9" customHeight="1" spans="1:10">
      <c r="A2" s="134"/>
      <c r="B2" s="138" t="s">
        <v>230</v>
      </c>
      <c r="C2" s="138"/>
      <c r="D2" s="138"/>
      <c r="E2" s="138"/>
      <c r="F2" s="138"/>
      <c r="G2" s="138"/>
      <c r="H2" s="138"/>
      <c r="I2" s="138"/>
      <c r="J2" s="141" t="s">
        <v>4</v>
      </c>
    </row>
    <row r="3" ht="19.5" customHeight="1" spans="1:10">
      <c r="A3" s="139"/>
      <c r="B3" s="140" t="s">
        <v>6</v>
      </c>
      <c r="C3" s="140"/>
      <c r="D3" s="152"/>
      <c r="E3" s="152"/>
      <c r="F3" s="152"/>
      <c r="G3" s="152"/>
      <c r="H3" s="152"/>
      <c r="I3" s="152" t="s">
        <v>7</v>
      </c>
      <c r="J3" s="153"/>
    </row>
    <row r="4" ht="24.4" customHeight="1" spans="1:10">
      <c r="A4" s="141"/>
      <c r="B4" s="142" t="s">
        <v>231</v>
      </c>
      <c r="C4" s="142" t="s">
        <v>72</v>
      </c>
      <c r="D4" s="142" t="s">
        <v>232</v>
      </c>
      <c r="E4" s="142"/>
      <c r="F4" s="142"/>
      <c r="G4" s="142"/>
      <c r="H4" s="142"/>
      <c r="I4" s="142"/>
      <c r="J4" s="154"/>
    </row>
    <row r="5" ht="24.4" customHeight="1" spans="1:10">
      <c r="A5" s="143"/>
      <c r="B5" s="142"/>
      <c r="C5" s="142"/>
      <c r="D5" s="142" t="s">
        <v>60</v>
      </c>
      <c r="E5" s="158" t="s">
        <v>233</v>
      </c>
      <c r="F5" s="142" t="s">
        <v>234</v>
      </c>
      <c r="G5" s="142"/>
      <c r="H5" s="142"/>
      <c r="I5" s="142" t="s">
        <v>199</v>
      </c>
      <c r="J5" s="154"/>
    </row>
    <row r="6" ht="24.4" customHeight="1" spans="1:10">
      <c r="A6" s="143"/>
      <c r="B6" s="142"/>
      <c r="C6" s="142"/>
      <c r="D6" s="142"/>
      <c r="E6" s="158"/>
      <c r="F6" s="142" t="s">
        <v>171</v>
      </c>
      <c r="G6" s="142" t="s">
        <v>235</v>
      </c>
      <c r="H6" s="142" t="s">
        <v>236</v>
      </c>
      <c r="I6" s="142"/>
      <c r="J6" s="155"/>
    </row>
    <row r="7" ht="22.9" customHeight="1" spans="1:10">
      <c r="A7" s="144"/>
      <c r="B7" s="142"/>
      <c r="C7" s="142" t="s">
        <v>73</v>
      </c>
      <c r="D7" s="146">
        <f>F7+I7</f>
        <v>45558</v>
      </c>
      <c r="E7" s="146"/>
      <c r="F7" s="146">
        <f>H7</f>
        <v>32400</v>
      </c>
      <c r="G7" s="146"/>
      <c r="H7" s="159">
        <v>32400</v>
      </c>
      <c r="I7" s="159">
        <v>13158</v>
      </c>
      <c r="J7" s="156"/>
    </row>
    <row r="8" ht="22.9" customHeight="1" spans="1:10">
      <c r="A8" s="144"/>
      <c r="B8" s="160" t="s">
        <v>74</v>
      </c>
      <c r="C8" s="161" t="s">
        <v>75</v>
      </c>
      <c r="D8" s="148">
        <f>F8+I8</f>
        <v>45558</v>
      </c>
      <c r="E8" s="148"/>
      <c r="F8" s="148">
        <f>H8</f>
        <v>32400</v>
      </c>
      <c r="G8" s="146"/>
      <c r="H8" s="162">
        <v>32400</v>
      </c>
      <c r="I8" s="162">
        <v>13158</v>
      </c>
      <c r="J8" s="156"/>
    </row>
    <row r="9" ht="22.9" customHeight="1" spans="1:10">
      <c r="A9" s="144"/>
      <c r="B9" s="160" t="s">
        <v>76</v>
      </c>
      <c r="C9" s="160" t="s">
        <v>77</v>
      </c>
      <c r="D9" s="148">
        <f>F9+I9</f>
        <v>45558</v>
      </c>
      <c r="E9" s="148"/>
      <c r="F9" s="148">
        <f>H9</f>
        <v>32400</v>
      </c>
      <c r="G9" s="146"/>
      <c r="H9" s="162">
        <v>32400</v>
      </c>
      <c r="I9" s="162">
        <v>13158</v>
      </c>
      <c r="J9" s="156"/>
    </row>
    <row r="10" ht="22.9" customHeight="1" spans="1:10">
      <c r="A10" s="144"/>
      <c r="B10" s="142"/>
      <c r="C10" s="142"/>
      <c r="D10" s="146"/>
      <c r="E10" s="146"/>
      <c r="F10" s="146"/>
      <c r="G10" s="146"/>
      <c r="H10" s="146"/>
      <c r="I10" s="146"/>
      <c r="J10" s="156"/>
    </row>
    <row r="11" ht="22.9" customHeight="1" spans="1:10">
      <c r="A11" s="144"/>
      <c r="B11" s="142"/>
      <c r="C11" s="142"/>
      <c r="D11" s="146"/>
      <c r="E11" s="146"/>
      <c r="F11" s="146"/>
      <c r="G11" s="146"/>
      <c r="H11" s="146"/>
      <c r="I11" s="146"/>
      <c r="J11" s="156"/>
    </row>
    <row r="12" ht="22.9" customHeight="1" spans="1:10">
      <c r="A12" s="144"/>
      <c r="B12" s="142"/>
      <c r="C12" s="142"/>
      <c r="D12" s="146"/>
      <c r="E12" s="146"/>
      <c r="F12" s="146"/>
      <c r="G12" s="146"/>
      <c r="H12" s="146"/>
      <c r="I12" s="146"/>
      <c r="J12" s="156"/>
    </row>
    <row r="13" ht="22.9" customHeight="1" spans="1:10">
      <c r="A13" s="144"/>
      <c r="B13" s="142"/>
      <c r="C13" s="142"/>
      <c r="D13" s="146"/>
      <c r="E13" s="146"/>
      <c r="F13" s="146"/>
      <c r="G13" s="146"/>
      <c r="H13" s="146"/>
      <c r="I13" s="146"/>
      <c r="J13" s="156"/>
    </row>
    <row r="14" ht="22.9" customHeight="1" spans="1:10">
      <c r="A14" s="144"/>
      <c r="B14" s="142"/>
      <c r="C14" s="142"/>
      <c r="D14" s="146"/>
      <c r="E14" s="146"/>
      <c r="F14" s="146"/>
      <c r="G14" s="146"/>
      <c r="H14" s="146"/>
      <c r="I14" s="146"/>
      <c r="J14" s="156"/>
    </row>
    <row r="15" ht="22.9" customHeight="1" spans="1:10">
      <c r="A15" s="144"/>
      <c r="B15" s="142"/>
      <c r="C15" s="142"/>
      <c r="D15" s="146"/>
      <c r="E15" s="146"/>
      <c r="F15" s="146"/>
      <c r="G15" s="146"/>
      <c r="H15" s="146"/>
      <c r="I15" s="146"/>
      <c r="J15" s="156"/>
    </row>
    <row r="16" ht="22.9" customHeight="1" spans="1:10">
      <c r="A16" s="144"/>
      <c r="B16" s="142"/>
      <c r="C16" s="142"/>
      <c r="D16" s="146"/>
      <c r="E16" s="146"/>
      <c r="F16" s="146"/>
      <c r="G16" s="146"/>
      <c r="H16" s="146"/>
      <c r="I16" s="146"/>
      <c r="J16" s="15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F14" sqref="F14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134"/>
      <c r="B1" s="135"/>
      <c r="C1" s="135"/>
      <c r="D1" s="135"/>
      <c r="E1" s="136"/>
      <c r="F1" s="136"/>
      <c r="G1" s="137"/>
      <c r="H1" s="137"/>
      <c r="I1" s="151" t="s">
        <v>237</v>
      </c>
      <c r="J1" s="141"/>
    </row>
    <row r="2" ht="22.9" customHeight="1" spans="1:10">
      <c r="A2" s="134"/>
      <c r="B2" s="138" t="s">
        <v>238</v>
      </c>
      <c r="C2" s="138"/>
      <c r="D2" s="138"/>
      <c r="E2" s="138"/>
      <c r="F2" s="138"/>
      <c r="G2" s="138"/>
      <c r="H2" s="138"/>
      <c r="I2" s="138"/>
      <c r="J2" s="141" t="s">
        <v>4</v>
      </c>
    </row>
    <row r="3" ht="19.5" customHeight="1" spans="1:10">
      <c r="A3" s="139"/>
      <c r="B3" s="140" t="s">
        <v>6</v>
      </c>
      <c r="C3" s="140"/>
      <c r="D3" s="140"/>
      <c r="E3" s="140"/>
      <c r="F3" s="140"/>
      <c r="G3" s="139"/>
      <c r="H3" s="139"/>
      <c r="I3" s="152" t="s">
        <v>7</v>
      </c>
      <c r="J3" s="153"/>
    </row>
    <row r="4" ht="24.4" customHeight="1" spans="1:10">
      <c r="A4" s="141"/>
      <c r="B4" s="142" t="s">
        <v>10</v>
      </c>
      <c r="C4" s="142"/>
      <c r="D4" s="142"/>
      <c r="E4" s="142"/>
      <c r="F4" s="142"/>
      <c r="G4" s="142" t="s">
        <v>239</v>
      </c>
      <c r="H4" s="142"/>
      <c r="I4" s="142"/>
      <c r="J4" s="154"/>
    </row>
    <row r="5" ht="24.4" customHeight="1" spans="1:10">
      <c r="A5" s="143"/>
      <c r="B5" s="142" t="s">
        <v>84</v>
      </c>
      <c r="C5" s="142"/>
      <c r="D5" s="142"/>
      <c r="E5" s="142" t="s">
        <v>71</v>
      </c>
      <c r="F5" s="142" t="s">
        <v>240</v>
      </c>
      <c r="G5" s="142" t="s">
        <v>60</v>
      </c>
      <c r="H5" s="142" t="s">
        <v>80</v>
      </c>
      <c r="I5" s="142" t="s">
        <v>81</v>
      </c>
      <c r="J5" s="154"/>
    </row>
    <row r="6" ht="24.4" customHeight="1" spans="1:10">
      <c r="A6" s="143"/>
      <c r="B6" s="142" t="s">
        <v>86</v>
      </c>
      <c r="C6" s="142" t="s">
        <v>87</v>
      </c>
      <c r="D6" s="142" t="s">
        <v>88</v>
      </c>
      <c r="E6" s="142"/>
      <c r="F6" s="142"/>
      <c r="G6" s="142"/>
      <c r="H6" s="142"/>
      <c r="I6" s="142"/>
      <c r="J6" s="155"/>
    </row>
    <row r="7" ht="22.9" customHeight="1" spans="1:10">
      <c r="A7" s="144"/>
      <c r="B7" s="142"/>
      <c r="C7" s="142"/>
      <c r="D7" s="142"/>
      <c r="E7" s="142"/>
      <c r="F7" s="142" t="s">
        <v>73</v>
      </c>
      <c r="G7" s="146"/>
      <c r="H7" s="146"/>
      <c r="I7" s="146"/>
      <c r="J7" s="156"/>
    </row>
    <row r="8" ht="22.9" customHeight="1" spans="1:10">
      <c r="A8" s="144"/>
      <c r="B8" s="142"/>
      <c r="C8" s="142"/>
      <c r="D8" s="142"/>
      <c r="E8" s="142"/>
      <c r="F8" s="142"/>
      <c r="G8" s="145" t="s">
        <v>241</v>
      </c>
      <c r="H8" s="146"/>
      <c r="I8" s="146"/>
      <c r="J8" s="156"/>
    </row>
    <row r="9" ht="22.9" customHeight="1" spans="1:10">
      <c r="A9" s="144"/>
      <c r="B9" s="142"/>
      <c r="C9" s="142"/>
      <c r="D9" s="142"/>
      <c r="E9" s="145"/>
      <c r="F9" s="145"/>
      <c r="G9" s="146"/>
      <c r="H9" s="146"/>
      <c r="I9" s="146"/>
      <c r="J9" s="156"/>
    </row>
    <row r="10" ht="22.9" customHeight="1" spans="1:10">
      <c r="A10" s="144"/>
      <c r="B10" s="142"/>
      <c r="C10" s="142"/>
      <c r="D10" s="142"/>
      <c r="E10" s="142"/>
      <c r="F10" s="142"/>
      <c r="G10" s="146"/>
      <c r="H10" s="146"/>
      <c r="I10" s="146"/>
      <c r="J10" s="156"/>
    </row>
    <row r="11" ht="22.9" customHeight="1" spans="1:10">
      <c r="A11" s="144"/>
      <c r="B11" s="142"/>
      <c r="C11" s="142"/>
      <c r="D11" s="142"/>
      <c r="E11" s="142"/>
      <c r="F11" s="142"/>
      <c r="G11" s="146"/>
      <c r="H11" s="146"/>
      <c r="I11" s="146"/>
      <c r="J11" s="156"/>
    </row>
    <row r="12" ht="22.9" customHeight="1" spans="1:10">
      <c r="A12" s="144"/>
      <c r="B12" s="142"/>
      <c r="C12" s="142"/>
      <c r="D12" s="142"/>
      <c r="E12" s="142"/>
      <c r="F12" s="142"/>
      <c r="G12" s="146"/>
      <c r="H12" s="146"/>
      <c r="I12" s="146"/>
      <c r="J12" s="156"/>
    </row>
    <row r="13" ht="22.9" customHeight="1" spans="1:10">
      <c r="A13" s="144"/>
      <c r="B13" s="142"/>
      <c r="C13" s="142"/>
      <c r="D13" s="142"/>
      <c r="E13" s="142"/>
      <c r="F13" s="142"/>
      <c r="G13" s="146"/>
      <c r="H13" s="146"/>
      <c r="I13" s="146"/>
      <c r="J13" s="156"/>
    </row>
    <row r="14" ht="22.9" customHeight="1" spans="1:10">
      <c r="A14" s="144"/>
      <c r="B14" s="142"/>
      <c r="C14" s="142"/>
      <c r="D14" s="142"/>
      <c r="E14" s="142"/>
      <c r="F14" s="142"/>
      <c r="G14" s="146"/>
      <c r="H14" s="146"/>
      <c r="I14" s="146"/>
      <c r="J14" s="156"/>
    </row>
    <row r="15" ht="22.9" customHeight="1" spans="1:10">
      <c r="A15" s="144"/>
      <c r="B15" s="142"/>
      <c r="C15" s="142"/>
      <c r="D15" s="142"/>
      <c r="E15" s="142"/>
      <c r="F15" s="142"/>
      <c r="G15" s="146"/>
      <c r="H15" s="146"/>
      <c r="I15" s="146"/>
      <c r="J15" s="156"/>
    </row>
    <row r="16" ht="22.9" customHeight="1" spans="1:10">
      <c r="A16" s="143"/>
      <c r="B16" s="147"/>
      <c r="C16" s="147"/>
      <c r="D16" s="147"/>
      <c r="E16" s="147"/>
      <c r="F16" s="147" t="s">
        <v>24</v>
      </c>
      <c r="G16" s="148"/>
      <c r="H16" s="148"/>
      <c r="I16" s="148"/>
      <c r="J16" s="154"/>
    </row>
    <row r="17" ht="22.9" customHeight="1" spans="1:10">
      <c r="A17" s="143"/>
      <c r="B17" s="147"/>
      <c r="C17" s="147"/>
      <c r="D17" s="147"/>
      <c r="E17" s="147"/>
      <c r="F17" s="147" t="s">
        <v>24</v>
      </c>
      <c r="G17" s="148"/>
      <c r="H17" s="148"/>
      <c r="I17" s="148"/>
      <c r="J17" s="15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D11" sqref="D11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134"/>
      <c r="B1" s="135"/>
      <c r="C1" s="136"/>
      <c r="D1" s="137"/>
      <c r="E1" s="137"/>
      <c r="F1" s="137"/>
      <c r="G1" s="137"/>
      <c r="H1" s="137"/>
      <c r="I1" s="151" t="s">
        <v>242</v>
      </c>
      <c r="J1" s="141"/>
    </row>
    <row r="2" ht="22.9" customHeight="1" spans="1:10">
      <c r="A2" s="134"/>
      <c r="B2" s="138" t="s">
        <v>243</v>
      </c>
      <c r="C2" s="138"/>
      <c r="D2" s="138"/>
      <c r="E2" s="138"/>
      <c r="F2" s="138"/>
      <c r="G2" s="138"/>
      <c r="H2" s="138"/>
      <c r="I2" s="138"/>
      <c r="J2" s="141" t="s">
        <v>4</v>
      </c>
    </row>
    <row r="3" ht="19.5" customHeight="1" spans="1:10">
      <c r="A3" s="139"/>
      <c r="B3" s="140" t="s">
        <v>6</v>
      </c>
      <c r="C3" s="140"/>
      <c r="D3" s="152"/>
      <c r="E3" s="152"/>
      <c r="F3" s="152"/>
      <c r="G3" s="152"/>
      <c r="H3" s="152"/>
      <c r="I3" s="152" t="s">
        <v>244</v>
      </c>
      <c r="J3" s="153"/>
    </row>
    <row r="4" ht="24.4" customHeight="1" spans="1:10">
      <c r="A4" s="141"/>
      <c r="B4" s="142" t="s">
        <v>231</v>
      </c>
      <c r="C4" s="142" t="s">
        <v>240</v>
      </c>
      <c r="D4" s="142" t="s">
        <v>232</v>
      </c>
      <c r="E4" s="142"/>
      <c r="F4" s="142"/>
      <c r="G4" s="142"/>
      <c r="H4" s="142"/>
      <c r="I4" s="142"/>
      <c r="J4" s="154"/>
    </row>
    <row r="5" ht="24.4" customHeight="1" spans="1:10">
      <c r="A5" s="143"/>
      <c r="B5" s="142"/>
      <c r="C5" s="142"/>
      <c r="D5" s="142" t="s">
        <v>60</v>
      </c>
      <c r="E5" s="158" t="s">
        <v>233</v>
      </c>
      <c r="F5" s="142" t="s">
        <v>234</v>
      </c>
      <c r="G5" s="142"/>
      <c r="H5" s="142"/>
      <c r="I5" s="142" t="s">
        <v>199</v>
      </c>
      <c r="J5" s="154"/>
    </row>
    <row r="6" ht="24.4" customHeight="1" spans="1:10">
      <c r="A6" s="143"/>
      <c r="B6" s="142"/>
      <c r="C6" s="142"/>
      <c r="D6" s="142"/>
      <c r="E6" s="158"/>
      <c r="F6" s="142" t="s">
        <v>171</v>
      </c>
      <c r="G6" s="142" t="s">
        <v>235</v>
      </c>
      <c r="H6" s="142" t="s">
        <v>236</v>
      </c>
      <c r="I6" s="142"/>
      <c r="J6" s="155"/>
    </row>
    <row r="7" ht="22.9" customHeight="1" spans="1:10">
      <c r="A7" s="144"/>
      <c r="B7" s="142"/>
      <c r="C7" s="142" t="s">
        <v>73</v>
      </c>
      <c r="D7" s="146"/>
      <c r="E7" s="146"/>
      <c r="F7" s="146"/>
      <c r="G7" s="146"/>
      <c r="H7" s="146"/>
      <c r="I7" s="146"/>
      <c r="J7" s="156"/>
    </row>
    <row r="8" ht="22.9" customHeight="1" spans="1:10">
      <c r="A8" s="144"/>
      <c r="B8" s="142"/>
      <c r="C8" s="142"/>
      <c r="D8" s="146"/>
      <c r="E8" s="146"/>
      <c r="F8" s="146"/>
      <c r="G8" s="146"/>
      <c r="H8" s="146"/>
      <c r="I8" s="146"/>
      <c r="J8" s="156"/>
    </row>
    <row r="9" ht="22.9" customHeight="1" spans="1:10">
      <c r="A9" s="144"/>
      <c r="B9" s="142"/>
      <c r="C9" s="142"/>
      <c r="D9" s="146"/>
      <c r="E9" s="146"/>
      <c r="F9" s="146"/>
      <c r="G9" s="146"/>
      <c r="H9" s="146"/>
      <c r="I9" s="146"/>
      <c r="J9" s="156"/>
    </row>
    <row r="10" ht="22.9" customHeight="1" spans="1:10">
      <c r="A10" s="144"/>
      <c r="B10" s="142"/>
      <c r="C10" s="142"/>
      <c r="D10" s="146"/>
      <c r="E10" s="146"/>
      <c r="F10" s="146"/>
      <c r="G10" s="146"/>
      <c r="H10" s="146"/>
      <c r="I10" s="146"/>
      <c r="J10" s="156"/>
    </row>
    <row r="11" ht="22.9" customHeight="1" spans="1:10">
      <c r="A11" s="144"/>
      <c r="B11" s="142"/>
      <c r="C11" s="142" t="s">
        <v>60</v>
      </c>
      <c r="D11" s="145" t="s">
        <v>241</v>
      </c>
      <c r="E11" s="146"/>
      <c r="F11" s="146"/>
      <c r="G11" s="146"/>
      <c r="H11" s="146"/>
      <c r="I11" s="146"/>
      <c r="J11" s="156"/>
    </row>
    <row r="12" ht="22.9" customHeight="1" spans="1:10">
      <c r="A12" s="144"/>
      <c r="B12" s="145"/>
      <c r="C12" s="145"/>
      <c r="D12" s="146"/>
      <c r="E12" s="146"/>
      <c r="F12" s="146"/>
      <c r="G12" s="146"/>
      <c r="H12" s="146"/>
      <c r="I12" s="146"/>
      <c r="J12" s="156"/>
    </row>
    <row r="13" ht="22.9" customHeight="1" spans="1:10">
      <c r="A13" s="144"/>
      <c r="B13" s="142"/>
      <c r="C13" s="142"/>
      <c r="D13" s="146"/>
      <c r="E13" s="146"/>
      <c r="F13" s="146"/>
      <c r="G13" s="146"/>
      <c r="H13" s="146"/>
      <c r="I13" s="146"/>
      <c r="J13" s="156"/>
    </row>
    <row r="14" ht="22.9" customHeight="1" spans="1:10">
      <c r="A14" s="144"/>
      <c r="B14" s="142"/>
      <c r="C14" s="142"/>
      <c r="D14" s="146"/>
      <c r="E14" s="146"/>
      <c r="F14" s="146"/>
      <c r="G14" s="146"/>
      <c r="H14" s="146"/>
      <c r="I14" s="146"/>
      <c r="J14" s="156"/>
    </row>
    <row r="15" ht="22.9" customHeight="1" spans="1:10">
      <c r="A15" s="144"/>
      <c r="B15" s="142"/>
      <c r="C15" s="142"/>
      <c r="D15" s="146"/>
      <c r="E15" s="146"/>
      <c r="F15" s="146"/>
      <c r="G15" s="146"/>
      <c r="H15" s="146"/>
      <c r="I15" s="146"/>
      <c r="J15" s="156"/>
    </row>
    <row r="16" ht="22.9" customHeight="1" spans="1:10">
      <c r="A16" s="144"/>
      <c r="B16" s="142"/>
      <c r="C16" s="142"/>
      <c r="D16" s="146"/>
      <c r="E16" s="146"/>
      <c r="F16" s="146"/>
      <c r="G16" s="146"/>
      <c r="H16" s="146"/>
      <c r="I16" s="146"/>
      <c r="J16" s="156"/>
    </row>
    <row r="17" ht="22.9" customHeight="1" spans="1:10">
      <c r="A17" s="144"/>
      <c r="B17" s="142"/>
      <c r="C17" s="142"/>
      <c r="D17" s="146"/>
      <c r="E17" s="146"/>
      <c r="F17" s="146"/>
      <c r="G17" s="146"/>
      <c r="H17" s="146"/>
      <c r="I17" s="146"/>
      <c r="J17" s="15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G30" sqref="G30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134"/>
      <c r="B1" s="135"/>
      <c r="C1" s="135"/>
      <c r="D1" s="135"/>
      <c r="E1" s="136"/>
      <c r="F1" s="136"/>
      <c r="G1" s="137"/>
      <c r="H1" s="137"/>
      <c r="I1" s="151" t="s">
        <v>245</v>
      </c>
      <c r="J1" s="141"/>
    </row>
    <row r="2" ht="22.9" customHeight="1" spans="1:10">
      <c r="A2" s="134"/>
      <c r="B2" s="138" t="s">
        <v>246</v>
      </c>
      <c r="C2" s="138"/>
      <c r="D2" s="138"/>
      <c r="E2" s="138"/>
      <c r="F2" s="138"/>
      <c r="G2" s="138"/>
      <c r="H2" s="138"/>
      <c r="I2" s="138"/>
      <c r="J2" s="141" t="s">
        <v>4</v>
      </c>
    </row>
    <row r="3" ht="19.5" customHeight="1" spans="1:10">
      <c r="A3" s="139"/>
      <c r="B3" s="140" t="s">
        <v>6</v>
      </c>
      <c r="C3" s="140"/>
      <c r="D3" s="140"/>
      <c r="E3" s="140"/>
      <c r="F3" s="140"/>
      <c r="G3" s="139"/>
      <c r="H3" s="139"/>
      <c r="I3" s="152" t="s">
        <v>244</v>
      </c>
      <c r="J3" s="153"/>
    </row>
    <row r="4" ht="24.4" customHeight="1" spans="1:10">
      <c r="A4" s="141"/>
      <c r="B4" s="142" t="s">
        <v>10</v>
      </c>
      <c r="C4" s="142"/>
      <c r="D4" s="142"/>
      <c r="E4" s="142"/>
      <c r="F4" s="142"/>
      <c r="G4" s="142" t="s">
        <v>247</v>
      </c>
      <c r="H4" s="142"/>
      <c r="I4" s="142"/>
      <c r="J4" s="154"/>
    </row>
    <row r="5" ht="24.4" customHeight="1" spans="1:10">
      <c r="A5" s="143"/>
      <c r="B5" s="142" t="s">
        <v>84</v>
      </c>
      <c r="C5" s="142"/>
      <c r="D5" s="142"/>
      <c r="E5" s="142" t="s">
        <v>71</v>
      </c>
      <c r="F5" s="142" t="s">
        <v>240</v>
      </c>
      <c r="G5" s="142" t="s">
        <v>60</v>
      </c>
      <c r="H5" s="142" t="s">
        <v>80</v>
      </c>
      <c r="I5" s="142" t="s">
        <v>81</v>
      </c>
      <c r="J5" s="154"/>
    </row>
    <row r="6" ht="24.4" customHeight="1" spans="1:10">
      <c r="A6" s="143"/>
      <c r="B6" s="142" t="s">
        <v>86</v>
      </c>
      <c r="C6" s="142" t="s">
        <v>87</v>
      </c>
      <c r="D6" s="142" t="s">
        <v>88</v>
      </c>
      <c r="E6" s="142"/>
      <c r="F6" s="142"/>
      <c r="G6" s="142"/>
      <c r="H6" s="142"/>
      <c r="I6" s="142"/>
      <c r="J6" s="155"/>
    </row>
    <row r="7" ht="22.9" customHeight="1" spans="1:10">
      <c r="A7" s="144"/>
      <c r="B7" s="142"/>
      <c r="C7" s="142"/>
      <c r="D7" s="142"/>
      <c r="E7" s="142"/>
      <c r="F7" s="142" t="s">
        <v>73</v>
      </c>
      <c r="G7" s="145" t="s">
        <v>241</v>
      </c>
      <c r="H7" s="146"/>
      <c r="I7" s="146"/>
      <c r="J7" s="156"/>
    </row>
    <row r="8" ht="22.9" customHeight="1" spans="1:10">
      <c r="A8" s="143"/>
      <c r="B8" s="147"/>
      <c r="C8" s="147"/>
      <c r="D8" s="147"/>
      <c r="E8" s="147"/>
      <c r="F8" s="147"/>
      <c r="G8" s="148"/>
      <c r="H8" s="148"/>
      <c r="I8" s="148"/>
      <c r="J8" s="154"/>
    </row>
    <row r="9" ht="22.9" customHeight="1" spans="1:10">
      <c r="A9" s="143"/>
      <c r="B9" s="147"/>
      <c r="C9" s="147"/>
      <c r="D9" s="147"/>
      <c r="E9" s="147"/>
      <c r="F9" s="147"/>
      <c r="G9" s="148"/>
      <c r="H9" s="148"/>
      <c r="I9" s="148"/>
      <c r="J9" s="154"/>
    </row>
    <row r="10" ht="22.9" customHeight="1" spans="1:10">
      <c r="A10" s="143"/>
      <c r="B10" s="147"/>
      <c r="C10" s="147"/>
      <c r="D10" s="147"/>
      <c r="E10" s="147"/>
      <c r="F10" s="147"/>
      <c r="G10" s="148"/>
      <c r="H10" s="148"/>
      <c r="I10" s="148"/>
      <c r="J10" s="154"/>
    </row>
    <row r="11" ht="22.9" customHeight="1" spans="1:10">
      <c r="A11" s="143"/>
      <c r="B11" s="147"/>
      <c r="C11" s="147"/>
      <c r="D11" s="147"/>
      <c r="E11" s="147"/>
      <c r="F11" s="147"/>
      <c r="G11" s="148"/>
      <c r="H11" s="148"/>
      <c r="I11" s="148"/>
      <c r="J11" s="154"/>
    </row>
    <row r="12" ht="22.9" customHeight="1" spans="1:10">
      <c r="A12" s="143"/>
      <c r="B12" s="147"/>
      <c r="C12" s="147"/>
      <c r="D12" s="147"/>
      <c r="E12" s="147"/>
      <c r="F12" s="147"/>
      <c r="G12" s="148"/>
      <c r="H12" s="148"/>
      <c r="I12" s="148"/>
      <c r="J12" s="154"/>
    </row>
    <row r="13" ht="22.9" customHeight="1" spans="1:10">
      <c r="A13" s="143"/>
      <c r="B13" s="147"/>
      <c r="C13" s="147"/>
      <c r="D13" s="147"/>
      <c r="E13" s="147"/>
      <c r="F13" s="147"/>
      <c r="G13" s="148"/>
      <c r="H13" s="148"/>
      <c r="I13" s="148"/>
      <c r="J13" s="154"/>
    </row>
    <row r="14" ht="22.9" customHeight="1" spans="1:10">
      <c r="A14" s="143"/>
      <c r="B14" s="147"/>
      <c r="C14" s="147"/>
      <c r="D14" s="147"/>
      <c r="E14" s="147"/>
      <c r="F14" s="147"/>
      <c r="G14" s="148"/>
      <c r="H14" s="148"/>
      <c r="I14" s="148"/>
      <c r="J14" s="154"/>
    </row>
    <row r="15" ht="22.9" customHeight="1" spans="1:10">
      <c r="A15" s="143"/>
      <c r="B15" s="147"/>
      <c r="C15" s="147"/>
      <c r="D15" s="147"/>
      <c r="E15" s="147"/>
      <c r="F15" s="147"/>
      <c r="G15" s="148"/>
      <c r="H15" s="148"/>
      <c r="I15" s="148"/>
      <c r="J15" s="154"/>
    </row>
    <row r="16" ht="22.9" customHeight="1" spans="1:10">
      <c r="A16" s="143"/>
      <c r="B16" s="147"/>
      <c r="C16" s="147"/>
      <c r="D16" s="147"/>
      <c r="E16" s="147"/>
      <c r="F16" s="147" t="s">
        <v>24</v>
      </c>
      <c r="G16" s="148"/>
      <c r="H16" s="148"/>
      <c r="I16" s="148"/>
      <c r="J16" s="154"/>
    </row>
    <row r="17" ht="22.9" customHeight="1" spans="1:10">
      <c r="A17" s="143"/>
      <c r="B17" s="147"/>
      <c r="C17" s="147"/>
      <c r="D17" s="147"/>
      <c r="E17" s="147"/>
      <c r="F17" s="147" t="s">
        <v>139</v>
      </c>
      <c r="G17" s="148"/>
      <c r="H17" s="148"/>
      <c r="I17" s="148"/>
      <c r="J17" s="155"/>
    </row>
    <row r="18" ht="9.75" customHeight="1" spans="1:10">
      <c r="A18" s="149"/>
      <c r="B18" s="150"/>
      <c r="C18" s="150"/>
      <c r="D18" s="150"/>
      <c r="E18" s="150"/>
      <c r="F18" s="149"/>
      <c r="G18" s="149"/>
      <c r="H18" s="149"/>
      <c r="I18" s="149"/>
      <c r="J18" s="15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8"/>
  <sheetViews>
    <sheetView workbookViewId="0">
      <selection activeCell="B7" sqref="B7:B9"/>
    </sheetView>
  </sheetViews>
  <sheetFormatPr defaultColWidth="9" defaultRowHeight="13.5"/>
  <cols>
    <col min="1" max="1" width="2.125" style="1" customWidth="1"/>
    <col min="2" max="2" width="15.5" style="1" customWidth="1"/>
    <col min="3" max="3" width="19.875" style="1" customWidth="1"/>
    <col min="4" max="4" width="20.5" style="1" customWidth="1"/>
    <col min="5" max="16384" width="9" style="1"/>
  </cols>
  <sheetData>
    <row r="1" ht="22.5" customHeight="1" spans="1:10">
      <c r="A1" s="98"/>
      <c r="J1" s="1" t="s">
        <v>248</v>
      </c>
    </row>
    <row r="2" ht="35.25" customHeight="1" spans="2:10">
      <c r="B2" s="99" t="s">
        <v>249</v>
      </c>
      <c r="C2" s="99"/>
      <c r="D2" s="99"/>
      <c r="E2" s="99"/>
      <c r="F2" s="99"/>
      <c r="G2" s="99"/>
      <c r="H2" s="99"/>
      <c r="I2" s="99"/>
      <c r="J2" s="99"/>
    </row>
    <row r="3" ht="16.5" customHeight="1" spans="2:10">
      <c r="B3" s="113" t="s">
        <v>7</v>
      </c>
      <c r="C3" s="113"/>
      <c r="D3" s="113"/>
      <c r="E3" s="113"/>
      <c r="F3" s="113"/>
      <c r="G3" s="113"/>
      <c r="H3" s="113"/>
      <c r="I3" s="113"/>
      <c r="J3" s="113"/>
    </row>
    <row r="4" ht="21" customHeight="1" spans="2:10">
      <c r="B4" s="114" t="s">
        <v>250</v>
      </c>
      <c r="C4" s="114"/>
      <c r="D4" s="114"/>
      <c r="E4" s="114"/>
      <c r="F4" s="114"/>
      <c r="G4" s="114"/>
      <c r="H4" s="114"/>
      <c r="I4" s="114"/>
      <c r="J4" s="114"/>
    </row>
    <row r="5" s="97" customFormat="1" ht="22.5" customHeight="1" spans="2:10">
      <c r="B5" s="115" t="s">
        <v>251</v>
      </c>
      <c r="C5" s="116" t="s">
        <v>252</v>
      </c>
      <c r="D5" s="116"/>
      <c r="E5" s="116"/>
      <c r="F5" s="116"/>
      <c r="G5" s="116"/>
      <c r="H5" s="116"/>
      <c r="I5" s="116"/>
      <c r="J5" s="116"/>
    </row>
    <row r="6" s="97" customFormat="1" ht="22.5" customHeight="1" spans="2:10">
      <c r="B6" s="117" t="s">
        <v>253</v>
      </c>
      <c r="C6" s="116" t="s">
        <v>0</v>
      </c>
      <c r="D6" s="116"/>
      <c r="E6" s="116"/>
      <c r="F6" s="116"/>
      <c r="G6" s="116"/>
      <c r="H6" s="116"/>
      <c r="I6" s="116"/>
      <c r="J6" s="116"/>
    </row>
    <row r="7" s="97" customFormat="1" ht="22.5" customHeight="1" spans="2:10">
      <c r="B7" s="118" t="s">
        <v>254</v>
      </c>
      <c r="C7" s="119" t="s">
        <v>255</v>
      </c>
      <c r="D7" s="119"/>
      <c r="E7" s="119"/>
      <c r="F7" s="120">
        <v>35000</v>
      </c>
      <c r="G7" s="120"/>
      <c r="H7" s="120"/>
      <c r="I7" s="120"/>
      <c r="J7" s="120"/>
    </row>
    <row r="8" s="97" customFormat="1" ht="22.5" customHeight="1" spans="2:10">
      <c r="B8" s="121"/>
      <c r="C8" s="119" t="s">
        <v>256</v>
      </c>
      <c r="D8" s="119"/>
      <c r="E8" s="119"/>
      <c r="F8" s="120">
        <v>35000</v>
      </c>
      <c r="G8" s="120"/>
      <c r="H8" s="120"/>
      <c r="I8" s="120"/>
      <c r="J8" s="120"/>
    </row>
    <row r="9" s="97" customFormat="1" ht="22.5" customHeight="1" spans="2:10">
      <c r="B9" s="121"/>
      <c r="C9" s="119" t="s">
        <v>257</v>
      </c>
      <c r="D9" s="119"/>
      <c r="E9" s="119"/>
      <c r="F9" s="122" t="s">
        <v>4</v>
      </c>
      <c r="G9" s="122"/>
      <c r="H9" s="122"/>
      <c r="I9" s="122"/>
      <c r="J9" s="122"/>
    </row>
    <row r="10" s="97" customFormat="1" ht="22.5" customHeight="1" spans="2:10">
      <c r="B10" s="123" t="s">
        <v>258</v>
      </c>
      <c r="C10" s="124" t="s">
        <v>259</v>
      </c>
      <c r="D10" s="124"/>
      <c r="E10" s="124"/>
      <c r="F10" s="124"/>
      <c r="G10" s="124"/>
      <c r="H10" s="124"/>
      <c r="I10" s="124"/>
      <c r="J10" s="124"/>
    </row>
    <row r="11" s="97" customFormat="1" ht="22.5" customHeight="1" spans="2:10">
      <c r="B11" s="125"/>
      <c r="C11" s="124"/>
      <c r="D11" s="124"/>
      <c r="E11" s="124"/>
      <c r="F11" s="124"/>
      <c r="G11" s="124"/>
      <c r="H11" s="124"/>
      <c r="I11" s="124"/>
      <c r="J11" s="124"/>
    </row>
    <row r="12" s="97" customFormat="1" ht="22.5" customHeight="1" spans="2:10">
      <c r="B12" s="121" t="s">
        <v>260</v>
      </c>
      <c r="C12" s="126" t="s">
        <v>261</v>
      </c>
      <c r="D12" s="126" t="s">
        <v>262</v>
      </c>
      <c r="E12" s="127" t="s">
        <v>263</v>
      </c>
      <c r="F12" s="127"/>
      <c r="G12" s="127" t="s">
        <v>264</v>
      </c>
      <c r="H12" s="127"/>
      <c r="I12" s="127"/>
      <c r="J12" s="127"/>
    </row>
    <row r="13" s="97" customFormat="1" ht="22.5" customHeight="1" spans="2:10">
      <c r="B13" s="121"/>
      <c r="C13" s="128" t="s">
        <v>265</v>
      </c>
      <c r="D13" s="121" t="s">
        <v>266</v>
      </c>
      <c r="E13" s="129" t="s">
        <v>267</v>
      </c>
      <c r="F13" s="130"/>
      <c r="G13" s="129" t="s">
        <v>268</v>
      </c>
      <c r="H13" s="131"/>
      <c r="I13" s="131"/>
      <c r="J13" s="130"/>
    </row>
    <row r="14" s="97" customFormat="1" ht="22.5" customHeight="1" spans="2:10">
      <c r="B14" s="121"/>
      <c r="C14" s="128"/>
      <c r="D14" s="121" t="s">
        <v>269</v>
      </c>
      <c r="E14" s="118" t="s">
        <v>270</v>
      </c>
      <c r="F14" s="118"/>
      <c r="G14" s="132" t="s">
        <v>271</v>
      </c>
      <c r="H14" s="131"/>
      <c r="I14" s="131"/>
      <c r="J14" s="130"/>
    </row>
    <row r="15" s="97" customFormat="1" ht="22.5" customHeight="1" spans="2:10">
      <c r="B15" s="121"/>
      <c r="C15" s="128"/>
      <c r="D15" s="121" t="s">
        <v>272</v>
      </c>
      <c r="E15" s="118" t="s">
        <v>273</v>
      </c>
      <c r="F15" s="118"/>
      <c r="G15" s="129" t="s">
        <v>274</v>
      </c>
      <c r="H15" s="131"/>
      <c r="I15" s="131"/>
      <c r="J15" s="130"/>
    </row>
    <row r="16" s="97" customFormat="1" ht="22.5" customHeight="1" spans="2:10">
      <c r="B16" s="121"/>
      <c r="C16" s="128"/>
      <c r="D16" s="121" t="s">
        <v>275</v>
      </c>
      <c r="E16" s="129" t="s">
        <v>276</v>
      </c>
      <c r="F16" s="130"/>
      <c r="G16" s="129" t="s">
        <v>277</v>
      </c>
      <c r="H16" s="131"/>
      <c r="I16" s="131"/>
      <c r="J16" s="130"/>
    </row>
    <row r="17" s="97" customFormat="1" ht="22.5" customHeight="1" spans="2:10">
      <c r="B17" s="121"/>
      <c r="C17" s="133" t="s">
        <v>278</v>
      </c>
      <c r="D17" s="125" t="s">
        <v>279</v>
      </c>
      <c r="E17" s="118" t="s">
        <v>280</v>
      </c>
      <c r="F17" s="118"/>
      <c r="G17" s="129" t="s">
        <v>281</v>
      </c>
      <c r="H17" s="131"/>
      <c r="I17" s="131"/>
      <c r="J17" s="130"/>
    </row>
    <row r="18" s="97" customFormat="1" ht="36" customHeight="1" spans="2:10">
      <c r="B18" s="121"/>
      <c r="C18" s="121" t="s">
        <v>282</v>
      </c>
      <c r="D18" s="129" t="s">
        <v>283</v>
      </c>
      <c r="E18" s="118" t="s">
        <v>284</v>
      </c>
      <c r="F18" s="118"/>
      <c r="G18" s="129" t="s">
        <v>285</v>
      </c>
      <c r="H18" s="131"/>
      <c r="I18" s="131"/>
      <c r="J18" s="130"/>
    </row>
  </sheetData>
  <mergeCells count="30">
    <mergeCell ref="B2:J2"/>
    <mergeCell ref="B3:J3"/>
    <mergeCell ref="B4:J4"/>
    <mergeCell ref="C5:J5"/>
    <mergeCell ref="C6:J6"/>
    <mergeCell ref="C7:E7"/>
    <mergeCell ref="F7:J7"/>
    <mergeCell ref="C8:E8"/>
    <mergeCell ref="F8:J8"/>
    <mergeCell ref="C9:E9"/>
    <mergeCell ref="F9:J9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B7:B9"/>
    <mergeCell ref="B10:B11"/>
    <mergeCell ref="B12:B18"/>
    <mergeCell ref="C13:C16"/>
    <mergeCell ref="C10:J11"/>
  </mergeCells>
  <pageMargins left="0.75" right="0.75" top="1" bottom="1" header="0.511805555555556" footer="0.511805555555556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9"/>
  <sheetViews>
    <sheetView workbookViewId="0">
      <selection activeCell="B8" sqref="B8:B10"/>
    </sheetView>
  </sheetViews>
  <sheetFormatPr defaultColWidth="9" defaultRowHeight="13.5"/>
  <cols>
    <col min="1" max="1" width="1.75" style="1" customWidth="1"/>
    <col min="2" max="2" width="13.75" style="1" customWidth="1"/>
    <col min="3" max="3" width="15.5" style="1" customWidth="1"/>
    <col min="4" max="4" width="18.75" style="1" customWidth="1"/>
    <col min="5" max="5" width="9" style="1"/>
    <col min="6" max="6" width="17.125" style="1" customWidth="1"/>
    <col min="7" max="9" width="9" style="1"/>
    <col min="10" max="10" width="27.875" style="1" customWidth="1"/>
    <col min="11" max="16384" width="9" style="1"/>
  </cols>
  <sheetData>
    <row r="1" ht="19.5" customHeight="1" spans="1:10">
      <c r="A1" s="98"/>
      <c r="J1" s="100" t="s">
        <v>286</v>
      </c>
    </row>
    <row r="2" spans="2:10">
      <c r="B2" s="99" t="s">
        <v>249</v>
      </c>
      <c r="C2" s="99"/>
      <c r="D2" s="99"/>
      <c r="E2" s="99"/>
      <c r="F2" s="99"/>
      <c r="G2" s="99"/>
      <c r="H2" s="99"/>
      <c r="I2" s="99"/>
      <c r="J2" s="99"/>
    </row>
    <row r="3" spans="2:10">
      <c r="B3" s="99"/>
      <c r="C3" s="99"/>
      <c r="D3" s="99"/>
      <c r="E3" s="99"/>
      <c r="F3" s="99"/>
      <c r="G3" s="99"/>
      <c r="H3" s="99"/>
      <c r="I3" s="99"/>
      <c r="J3" s="99"/>
    </row>
    <row r="4" ht="18.75" customHeight="1" spans="1:10">
      <c r="A4" s="100" t="s">
        <v>7</v>
      </c>
      <c r="B4" s="100"/>
      <c r="C4" s="100"/>
      <c r="D4" s="100"/>
      <c r="E4" s="100"/>
      <c r="F4" s="100"/>
      <c r="G4" s="100"/>
      <c r="H4" s="100"/>
      <c r="I4" s="100"/>
      <c r="J4" s="100"/>
    </row>
    <row r="5" s="97" customFormat="1" ht="21.75" customHeight="1" spans="2:10">
      <c r="B5" s="101" t="s">
        <v>287</v>
      </c>
      <c r="C5" s="101"/>
      <c r="D5" s="101"/>
      <c r="E5" s="101"/>
      <c r="F5" s="101"/>
      <c r="G5" s="101"/>
      <c r="H5" s="101"/>
      <c r="I5" s="101"/>
      <c r="J5" s="101"/>
    </row>
    <row r="6" s="97" customFormat="1" ht="21.75" customHeight="1" spans="2:10">
      <c r="B6" s="102" t="s">
        <v>251</v>
      </c>
      <c r="C6" s="103" t="s">
        <v>288</v>
      </c>
      <c r="D6" s="103"/>
      <c r="E6" s="103"/>
      <c r="F6" s="103"/>
      <c r="G6" s="103"/>
      <c r="H6" s="103"/>
      <c r="I6" s="103"/>
      <c r="J6" s="103"/>
    </row>
    <row r="7" s="97" customFormat="1" ht="21.75" customHeight="1" spans="2:10">
      <c r="B7" s="102" t="s">
        <v>253</v>
      </c>
      <c r="C7" s="103" t="s">
        <v>0</v>
      </c>
      <c r="D7" s="103"/>
      <c r="E7" s="103"/>
      <c r="F7" s="103"/>
      <c r="G7" s="103"/>
      <c r="H7" s="103"/>
      <c r="I7" s="103"/>
      <c r="J7" s="103"/>
    </row>
    <row r="8" s="97" customFormat="1" ht="21.75" customHeight="1" spans="2:10">
      <c r="B8" s="104" t="s">
        <v>254</v>
      </c>
      <c r="C8" s="105" t="s">
        <v>255</v>
      </c>
      <c r="D8" s="105"/>
      <c r="E8" s="105"/>
      <c r="F8" s="106">
        <v>50000</v>
      </c>
      <c r="G8" s="106"/>
      <c r="H8" s="106"/>
      <c r="I8" s="106"/>
      <c r="J8" s="106"/>
    </row>
    <row r="9" s="97" customFormat="1" ht="21.75" customHeight="1" spans="2:10">
      <c r="B9" s="107"/>
      <c r="C9" s="105" t="s">
        <v>256</v>
      </c>
      <c r="D9" s="105"/>
      <c r="E9" s="105"/>
      <c r="F9" s="106">
        <v>50000</v>
      </c>
      <c r="G9" s="106"/>
      <c r="H9" s="106"/>
      <c r="I9" s="106"/>
      <c r="J9" s="106"/>
    </row>
    <row r="10" s="97" customFormat="1" ht="21.75" customHeight="1" spans="2:10">
      <c r="B10" s="107"/>
      <c r="C10" s="105" t="s">
        <v>257</v>
      </c>
      <c r="D10" s="105"/>
      <c r="E10" s="105"/>
      <c r="F10" s="108" t="s">
        <v>4</v>
      </c>
      <c r="G10" s="108"/>
      <c r="H10" s="108"/>
      <c r="I10" s="108"/>
      <c r="J10" s="108"/>
    </row>
    <row r="11" s="97" customFormat="1" ht="56.25" customHeight="1" spans="2:10">
      <c r="B11" s="104" t="s">
        <v>258</v>
      </c>
      <c r="C11" s="109" t="s">
        <v>289</v>
      </c>
      <c r="D11" s="109"/>
      <c r="E11" s="109"/>
      <c r="F11" s="109"/>
      <c r="G11" s="109"/>
      <c r="H11" s="109"/>
      <c r="I11" s="109"/>
      <c r="J11" s="109"/>
    </row>
    <row r="12" s="97" customFormat="1" ht="21.75" customHeight="1" spans="2:10">
      <c r="B12" s="107" t="s">
        <v>260</v>
      </c>
      <c r="C12" s="102" t="s">
        <v>261</v>
      </c>
      <c r="D12" s="102" t="s">
        <v>262</v>
      </c>
      <c r="E12" s="107" t="s">
        <v>263</v>
      </c>
      <c r="F12" s="107"/>
      <c r="G12" s="107" t="s">
        <v>290</v>
      </c>
      <c r="H12" s="107"/>
      <c r="I12" s="107"/>
      <c r="J12" s="107"/>
    </row>
    <row r="13" s="97" customFormat="1" ht="21.75" customHeight="1" spans="2:10">
      <c r="B13" s="107"/>
      <c r="C13" s="107" t="s">
        <v>265</v>
      </c>
      <c r="D13" s="107" t="s">
        <v>266</v>
      </c>
      <c r="E13" s="104" t="s">
        <v>291</v>
      </c>
      <c r="F13" s="104"/>
      <c r="G13" s="110" t="s">
        <v>292</v>
      </c>
      <c r="H13" s="110"/>
      <c r="I13" s="110"/>
      <c r="J13" s="110"/>
    </row>
    <row r="14" s="97" customFormat="1" ht="21.75" customHeight="1" spans="2:10">
      <c r="B14" s="107"/>
      <c r="C14" s="107"/>
      <c r="D14" s="107" t="s">
        <v>269</v>
      </c>
      <c r="E14" s="111" t="s">
        <v>293</v>
      </c>
      <c r="F14" s="111"/>
      <c r="G14" s="109" t="s">
        <v>294</v>
      </c>
      <c r="H14" s="109"/>
      <c r="I14" s="109"/>
      <c r="J14" s="109"/>
    </row>
    <row r="15" s="97" customFormat="1" ht="31.5" customHeight="1" spans="2:10">
      <c r="B15" s="107"/>
      <c r="C15" s="107"/>
      <c r="D15" s="107" t="s">
        <v>272</v>
      </c>
      <c r="E15" s="111" t="s">
        <v>295</v>
      </c>
      <c r="F15" s="111"/>
      <c r="G15" s="109" t="s">
        <v>296</v>
      </c>
      <c r="H15" s="109"/>
      <c r="I15" s="109"/>
      <c r="J15" s="109"/>
    </row>
    <row r="16" s="97" customFormat="1" ht="21.75" customHeight="1" spans="2:10">
      <c r="B16" s="107"/>
      <c r="C16" s="107"/>
      <c r="D16" s="107"/>
      <c r="E16" s="111" t="s">
        <v>297</v>
      </c>
      <c r="F16" s="111"/>
      <c r="G16" s="109" t="s">
        <v>298</v>
      </c>
      <c r="H16" s="109"/>
      <c r="I16" s="109"/>
      <c r="J16" s="109"/>
    </row>
    <row r="17" s="97" customFormat="1" ht="21.75" customHeight="1" spans="2:10">
      <c r="B17" s="107"/>
      <c r="C17" s="107"/>
      <c r="D17" s="107" t="s">
        <v>275</v>
      </c>
      <c r="E17" s="111" t="s">
        <v>299</v>
      </c>
      <c r="F17" s="111"/>
      <c r="G17" s="112" t="s">
        <v>300</v>
      </c>
      <c r="H17" s="112"/>
      <c r="I17" s="112"/>
      <c r="J17" s="112"/>
    </row>
    <row r="18" s="97" customFormat="1" ht="46.5" customHeight="1" spans="2:10">
      <c r="B18" s="107"/>
      <c r="C18" s="107" t="s">
        <v>278</v>
      </c>
      <c r="D18" s="104" t="s">
        <v>279</v>
      </c>
      <c r="E18" s="111" t="s">
        <v>301</v>
      </c>
      <c r="F18" s="111"/>
      <c r="G18" s="109" t="s">
        <v>302</v>
      </c>
      <c r="H18" s="109"/>
      <c r="I18" s="109"/>
      <c r="J18" s="109"/>
    </row>
    <row r="19" s="97" customFormat="1" ht="21.75" customHeight="1" spans="2:10">
      <c r="B19" s="107"/>
      <c r="C19" s="107" t="s">
        <v>282</v>
      </c>
      <c r="D19" s="104" t="s">
        <v>283</v>
      </c>
      <c r="E19" s="111" t="s">
        <v>303</v>
      </c>
      <c r="F19" s="111"/>
      <c r="G19" s="110" t="s">
        <v>285</v>
      </c>
      <c r="H19" s="110"/>
      <c r="I19" s="110"/>
      <c r="J19" s="110"/>
    </row>
  </sheetData>
  <mergeCells count="32">
    <mergeCell ref="A4:J4"/>
    <mergeCell ref="B5:J5"/>
    <mergeCell ref="C6:J6"/>
    <mergeCell ref="C7:J7"/>
    <mergeCell ref="C8:E8"/>
    <mergeCell ref="F8:J8"/>
    <mergeCell ref="C9:E9"/>
    <mergeCell ref="F9:J9"/>
    <mergeCell ref="C10:E10"/>
    <mergeCell ref="F10:J10"/>
    <mergeCell ref="C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B8:B10"/>
    <mergeCell ref="B12:B19"/>
    <mergeCell ref="C13:C17"/>
    <mergeCell ref="D15:D16"/>
    <mergeCell ref="B2:J3"/>
  </mergeCells>
  <pageMargins left="0.393055555555556" right="0.393055555555556" top="0.984027777777778" bottom="0.984027777777778" header="0.511805555555556" footer="0.511805555555556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6"/>
  <sheetViews>
    <sheetView workbookViewId="0">
      <selection activeCell="F13" sqref="F13:I13"/>
    </sheetView>
  </sheetViews>
  <sheetFormatPr defaultColWidth="9" defaultRowHeight="13.5"/>
  <cols>
    <col min="1" max="1" width="11.875" style="60" customWidth="1"/>
    <col min="2" max="2" width="5.5" style="60" customWidth="1"/>
    <col min="3" max="3" width="5.375" style="60" customWidth="1"/>
    <col min="4" max="4" width="17.25" style="60" customWidth="1"/>
    <col min="5" max="5" width="23.75" style="60" customWidth="1"/>
    <col min="6" max="6" width="12.25" style="60" customWidth="1"/>
    <col min="7" max="8" width="9" style="60"/>
    <col min="9" max="9" width="36.875" style="60" customWidth="1"/>
    <col min="10" max="16384" width="9" style="60"/>
  </cols>
  <sheetData>
    <row r="1" spans="9:9">
      <c r="I1" s="95" t="s">
        <v>304</v>
      </c>
    </row>
    <row r="2" s="58" customFormat="1" ht="28.5" customHeight="1" spans="1:9">
      <c r="A2" s="61" t="s">
        <v>249</v>
      </c>
      <c r="B2" s="61"/>
      <c r="C2" s="61"/>
      <c r="D2" s="61"/>
      <c r="E2" s="61"/>
      <c r="F2" s="61"/>
      <c r="G2" s="61"/>
      <c r="H2" s="61"/>
      <c r="I2" s="61"/>
    </row>
    <row r="3" s="58" customFormat="1" ht="20.25" customHeight="1" spans="1:9">
      <c r="A3" s="62" t="s">
        <v>7</v>
      </c>
      <c r="B3" s="62"/>
      <c r="C3" s="62"/>
      <c r="D3" s="62"/>
      <c r="E3" s="62"/>
      <c r="F3" s="62"/>
      <c r="G3" s="62"/>
      <c r="H3" s="62"/>
      <c r="I3" s="62"/>
    </row>
    <row r="4" s="58" customFormat="1" ht="16.5" customHeight="1" spans="1:9">
      <c r="A4" s="63" t="s">
        <v>287</v>
      </c>
      <c r="B4" s="63"/>
      <c r="C4" s="63"/>
      <c r="D4" s="63"/>
      <c r="E4" s="63"/>
      <c r="F4" s="63"/>
      <c r="G4" s="63"/>
      <c r="H4" s="63"/>
      <c r="I4" s="63"/>
    </row>
    <row r="5" s="58" customFormat="1" ht="21" customHeight="1" spans="1:9">
      <c r="A5" s="64" t="s">
        <v>251</v>
      </c>
      <c r="B5" s="65" t="s">
        <v>305</v>
      </c>
      <c r="C5" s="65"/>
      <c r="D5" s="65"/>
      <c r="E5" s="65"/>
      <c r="F5" s="65"/>
      <c r="G5" s="65"/>
      <c r="H5" s="65"/>
      <c r="I5" s="65"/>
    </row>
    <row r="6" s="58" customFormat="1" ht="21" customHeight="1" spans="1:9">
      <c r="A6" s="66" t="s">
        <v>253</v>
      </c>
      <c r="B6" s="65" t="s">
        <v>0</v>
      </c>
      <c r="C6" s="65"/>
      <c r="D6" s="65"/>
      <c r="E6" s="65"/>
      <c r="F6" s="65"/>
      <c r="G6" s="65"/>
      <c r="H6" s="65"/>
      <c r="I6" s="65"/>
    </row>
    <row r="7" s="58" customFormat="1" ht="21" customHeight="1" spans="1:9">
      <c r="A7" s="67" t="s">
        <v>254</v>
      </c>
      <c r="B7" s="68" t="s">
        <v>255</v>
      </c>
      <c r="C7" s="68"/>
      <c r="D7" s="68"/>
      <c r="E7" s="69">
        <v>5000000</v>
      </c>
      <c r="F7" s="69"/>
      <c r="G7" s="69"/>
      <c r="H7" s="69"/>
      <c r="I7" s="69"/>
    </row>
    <row r="8" s="58" customFormat="1" ht="21" customHeight="1" spans="1:9">
      <c r="A8" s="70"/>
      <c r="B8" s="68" t="s">
        <v>256</v>
      </c>
      <c r="C8" s="68"/>
      <c r="D8" s="68"/>
      <c r="E8" s="69">
        <v>5000000</v>
      </c>
      <c r="F8" s="69"/>
      <c r="G8" s="69"/>
      <c r="H8" s="69"/>
      <c r="I8" s="69"/>
    </row>
    <row r="9" s="58" customFormat="1" ht="21" customHeight="1" spans="1:9">
      <c r="A9" s="70"/>
      <c r="B9" s="68" t="s">
        <v>257</v>
      </c>
      <c r="C9" s="68"/>
      <c r="D9" s="68"/>
      <c r="E9" s="71" t="s">
        <v>4</v>
      </c>
      <c r="F9" s="71"/>
      <c r="G9" s="71"/>
      <c r="H9" s="71"/>
      <c r="I9" s="71"/>
    </row>
    <row r="10" s="58" customFormat="1" ht="96" customHeight="1" spans="1:9">
      <c r="A10" s="72" t="s">
        <v>258</v>
      </c>
      <c r="B10" s="73" t="s">
        <v>306</v>
      </c>
      <c r="C10" s="73"/>
      <c r="D10" s="73"/>
      <c r="E10" s="73"/>
      <c r="F10" s="73"/>
      <c r="G10" s="73"/>
      <c r="H10" s="73"/>
      <c r="I10" s="73"/>
    </row>
    <row r="11" s="58" customFormat="1" ht="33" customHeight="1" spans="1:9">
      <c r="A11" s="74" t="s">
        <v>307</v>
      </c>
      <c r="B11" s="75" t="s">
        <v>308</v>
      </c>
      <c r="C11" s="75" t="s">
        <v>309</v>
      </c>
      <c r="D11" s="76" t="s">
        <v>310</v>
      </c>
      <c r="E11" s="76"/>
      <c r="F11" s="76" t="s">
        <v>311</v>
      </c>
      <c r="G11" s="76"/>
      <c r="H11" s="76"/>
      <c r="I11" s="76"/>
    </row>
    <row r="12" s="58" customFormat="1" ht="30" customHeight="1" spans="1:9">
      <c r="A12" s="74"/>
      <c r="B12" s="77" t="s">
        <v>312</v>
      </c>
      <c r="C12" s="78" t="s">
        <v>313</v>
      </c>
      <c r="D12" s="79" t="s">
        <v>314</v>
      </c>
      <c r="E12" s="80"/>
      <c r="F12" s="79" t="s">
        <v>315</v>
      </c>
      <c r="G12" s="81"/>
      <c r="H12" s="81"/>
      <c r="I12" s="80"/>
    </row>
    <row r="13" s="58" customFormat="1" ht="22.5" customHeight="1" spans="1:9">
      <c r="A13" s="74"/>
      <c r="B13" s="77"/>
      <c r="C13" s="82"/>
      <c r="D13" s="79" t="s">
        <v>316</v>
      </c>
      <c r="E13" s="80"/>
      <c r="F13" s="79" t="s">
        <v>317</v>
      </c>
      <c r="G13" s="81"/>
      <c r="H13" s="81"/>
      <c r="I13" s="80"/>
    </row>
    <row r="14" s="58" customFormat="1" ht="21.75" customHeight="1" spans="1:9">
      <c r="A14" s="74"/>
      <c r="B14" s="77"/>
      <c r="C14" s="82"/>
      <c r="D14" s="79" t="s">
        <v>318</v>
      </c>
      <c r="E14" s="80"/>
      <c r="F14" s="79" t="s">
        <v>319</v>
      </c>
      <c r="G14" s="81"/>
      <c r="H14" s="81"/>
      <c r="I14" s="80"/>
    </row>
    <row r="15" s="58" customFormat="1" ht="74.25" customHeight="1" spans="1:9">
      <c r="A15" s="76"/>
      <c r="B15" s="77"/>
      <c r="C15" s="82"/>
      <c r="D15" s="79" t="s">
        <v>320</v>
      </c>
      <c r="E15" s="80"/>
      <c r="F15" s="79" t="s">
        <v>321</v>
      </c>
      <c r="G15" s="81"/>
      <c r="H15" s="81"/>
      <c r="I15" s="80"/>
    </row>
    <row r="16" s="58" customFormat="1" ht="39" customHeight="1" spans="1:9">
      <c r="A16" s="76"/>
      <c r="B16" s="77"/>
      <c r="C16" s="82"/>
      <c r="D16" s="79" t="s">
        <v>322</v>
      </c>
      <c r="E16" s="80"/>
      <c r="F16" s="79" t="s">
        <v>323</v>
      </c>
      <c r="G16" s="81"/>
      <c r="H16" s="81"/>
      <c r="I16" s="80"/>
    </row>
    <row r="17" s="58" customFormat="1" ht="34.5" customHeight="1" spans="1:9">
      <c r="A17" s="76"/>
      <c r="B17" s="77"/>
      <c r="C17" s="82"/>
      <c r="D17" s="83" t="s">
        <v>324</v>
      </c>
      <c r="E17" s="84"/>
      <c r="F17" s="79" t="s">
        <v>325</v>
      </c>
      <c r="G17" s="81"/>
      <c r="H17" s="81"/>
      <c r="I17" s="80"/>
    </row>
    <row r="18" s="58" customFormat="1" ht="48.75" customHeight="1" spans="1:9">
      <c r="A18" s="76"/>
      <c r="B18" s="77"/>
      <c r="C18" s="82"/>
      <c r="D18" s="83" t="s">
        <v>326</v>
      </c>
      <c r="E18" s="84"/>
      <c r="F18" s="79" t="s">
        <v>327</v>
      </c>
      <c r="G18" s="81"/>
      <c r="H18" s="81"/>
      <c r="I18" s="80"/>
    </row>
    <row r="19" s="58" customFormat="1" ht="19.5" customHeight="1" spans="1:9">
      <c r="A19" s="76"/>
      <c r="B19" s="77"/>
      <c r="C19" s="82"/>
      <c r="D19" s="83" t="s">
        <v>328</v>
      </c>
      <c r="E19" s="84"/>
      <c r="F19" s="79" t="s">
        <v>329</v>
      </c>
      <c r="G19" s="81"/>
      <c r="H19" s="81"/>
      <c r="I19" s="80"/>
    </row>
    <row r="20" s="58" customFormat="1" ht="19.5" customHeight="1" spans="1:9">
      <c r="A20" s="76"/>
      <c r="B20" s="77"/>
      <c r="C20" s="82"/>
      <c r="D20" s="83" t="s">
        <v>330</v>
      </c>
      <c r="E20" s="84"/>
      <c r="F20" s="79" t="s">
        <v>331</v>
      </c>
      <c r="G20" s="81"/>
      <c r="H20" s="81"/>
      <c r="I20" s="80"/>
    </row>
    <row r="21" s="58" customFormat="1" ht="19.5" customHeight="1" spans="1:9">
      <c r="A21" s="76"/>
      <c r="B21" s="77"/>
      <c r="C21" s="85"/>
      <c r="D21" s="83" t="s">
        <v>332</v>
      </c>
      <c r="E21" s="84"/>
      <c r="F21" s="79" t="s">
        <v>333</v>
      </c>
      <c r="G21" s="81"/>
      <c r="H21" s="81"/>
      <c r="I21" s="80"/>
    </row>
    <row r="22" s="58" customFormat="1" ht="35.25" customHeight="1" spans="1:9">
      <c r="A22" s="76"/>
      <c r="B22" s="77"/>
      <c r="C22" s="78" t="s">
        <v>334</v>
      </c>
      <c r="D22" s="86" t="s">
        <v>335</v>
      </c>
      <c r="E22" s="86"/>
      <c r="F22" s="87" t="s">
        <v>336</v>
      </c>
      <c r="G22" s="88"/>
      <c r="H22" s="88"/>
      <c r="I22" s="89"/>
    </row>
    <row r="23" s="58" customFormat="1" ht="26.25" customHeight="1" spans="1:9">
      <c r="A23" s="76"/>
      <c r="B23" s="77"/>
      <c r="C23" s="76" t="s">
        <v>337</v>
      </c>
      <c r="D23" s="87" t="s">
        <v>338</v>
      </c>
      <c r="E23" s="89" t="s">
        <v>339</v>
      </c>
      <c r="F23" s="87" t="s">
        <v>340</v>
      </c>
      <c r="G23" s="88"/>
      <c r="H23" s="88"/>
      <c r="I23" s="89"/>
    </row>
    <row r="24" s="58" customFormat="1" ht="62.25" customHeight="1" spans="1:9">
      <c r="A24" s="76"/>
      <c r="B24" s="77"/>
      <c r="C24" s="90" t="s">
        <v>341</v>
      </c>
      <c r="D24" s="79" t="s">
        <v>342</v>
      </c>
      <c r="E24" s="80"/>
      <c r="F24" s="79" t="s">
        <v>343</v>
      </c>
      <c r="G24" s="81"/>
      <c r="H24" s="81"/>
      <c r="I24" s="80"/>
    </row>
    <row r="25" s="58" customFormat="1" ht="48.75" customHeight="1" spans="1:9">
      <c r="A25" s="76"/>
      <c r="B25" s="77"/>
      <c r="C25" s="82"/>
      <c r="D25" s="79" t="s">
        <v>344</v>
      </c>
      <c r="E25" s="80"/>
      <c r="F25" s="87" t="s">
        <v>345</v>
      </c>
      <c r="G25" s="88"/>
      <c r="H25" s="88"/>
      <c r="I25" s="89"/>
    </row>
    <row r="26" s="58" customFormat="1" ht="32.25" customHeight="1" spans="1:9">
      <c r="A26" s="76"/>
      <c r="B26" s="77"/>
      <c r="C26" s="82"/>
      <c r="D26" s="79" t="s">
        <v>346</v>
      </c>
      <c r="E26" s="80"/>
      <c r="F26" s="87" t="s">
        <v>347</v>
      </c>
      <c r="G26" s="88"/>
      <c r="H26" s="88"/>
      <c r="I26" s="89"/>
    </row>
    <row r="27" s="58" customFormat="1" ht="71.25" customHeight="1" spans="1:9">
      <c r="A27" s="76"/>
      <c r="B27" s="77"/>
      <c r="C27" s="82"/>
      <c r="D27" s="79" t="s">
        <v>348</v>
      </c>
      <c r="E27" s="80"/>
      <c r="F27" s="79" t="s">
        <v>349</v>
      </c>
      <c r="G27" s="81"/>
      <c r="H27" s="81"/>
      <c r="I27" s="80"/>
    </row>
    <row r="28" s="59" customFormat="1" ht="81" customHeight="1" spans="1:9">
      <c r="A28" s="76"/>
      <c r="B28" s="77"/>
      <c r="C28" s="82"/>
      <c r="D28" s="79" t="s">
        <v>350</v>
      </c>
      <c r="E28" s="80"/>
      <c r="F28" s="79" t="s">
        <v>351</v>
      </c>
      <c r="G28" s="81"/>
      <c r="H28" s="81"/>
      <c r="I28" s="80"/>
    </row>
    <row r="29" s="59" customFormat="1" ht="50.25" customHeight="1" spans="1:9">
      <c r="A29" s="76"/>
      <c r="B29" s="77"/>
      <c r="C29" s="82"/>
      <c r="D29" s="83" t="s">
        <v>352</v>
      </c>
      <c r="E29" s="84"/>
      <c r="F29" s="79" t="s">
        <v>353</v>
      </c>
      <c r="G29" s="81"/>
      <c r="H29" s="81"/>
      <c r="I29" s="80"/>
    </row>
    <row r="30" ht="22.5" customHeight="1" spans="1:9">
      <c r="A30" s="76"/>
      <c r="B30" s="77"/>
      <c r="C30" s="82"/>
      <c r="D30" s="83" t="s">
        <v>354</v>
      </c>
      <c r="E30" s="84"/>
      <c r="F30" s="79" t="s">
        <v>355</v>
      </c>
      <c r="G30" s="81"/>
      <c r="H30" s="81"/>
      <c r="I30" s="80"/>
    </row>
    <row r="31" ht="21" customHeight="1" spans="1:9">
      <c r="A31" s="76"/>
      <c r="B31" s="77"/>
      <c r="C31" s="82"/>
      <c r="D31" s="83" t="s">
        <v>356</v>
      </c>
      <c r="E31" s="84"/>
      <c r="F31" s="79" t="s">
        <v>357</v>
      </c>
      <c r="G31" s="81"/>
      <c r="H31" s="81"/>
      <c r="I31" s="80"/>
    </row>
    <row r="32" ht="21" customHeight="1" spans="1:9">
      <c r="A32" s="76"/>
      <c r="B32" s="77"/>
      <c r="C32" s="82"/>
      <c r="D32" s="83" t="s">
        <v>358</v>
      </c>
      <c r="E32" s="84"/>
      <c r="F32" s="79" t="s">
        <v>359</v>
      </c>
      <c r="G32" s="81"/>
      <c r="H32" s="81"/>
      <c r="I32" s="80"/>
    </row>
    <row r="33" ht="33.75" customHeight="1" spans="1:9">
      <c r="A33" s="76"/>
      <c r="B33" s="77"/>
      <c r="C33" s="85"/>
      <c r="D33" s="83" t="s">
        <v>360</v>
      </c>
      <c r="E33" s="84"/>
      <c r="F33" s="79" t="s">
        <v>361</v>
      </c>
      <c r="G33" s="81"/>
      <c r="H33" s="81"/>
      <c r="I33" s="80"/>
    </row>
    <row r="34" ht="60" customHeight="1" spans="1:9">
      <c r="A34" s="76"/>
      <c r="B34" s="74" t="s">
        <v>362</v>
      </c>
      <c r="C34" s="74" t="s">
        <v>363</v>
      </c>
      <c r="D34" s="86" t="s">
        <v>364</v>
      </c>
      <c r="E34" s="86"/>
      <c r="F34" s="79" t="s">
        <v>365</v>
      </c>
      <c r="G34" s="81"/>
      <c r="H34" s="81"/>
      <c r="I34" s="80"/>
    </row>
    <row r="35" ht="57" spans="1:9">
      <c r="A35" s="76"/>
      <c r="B35" s="76"/>
      <c r="C35" s="74" t="s">
        <v>366</v>
      </c>
      <c r="D35" s="79" t="s">
        <v>367</v>
      </c>
      <c r="E35" s="80"/>
      <c r="F35" s="91" t="s">
        <v>368</v>
      </c>
      <c r="G35" s="92"/>
      <c r="H35" s="92"/>
      <c r="I35" s="96"/>
    </row>
    <row r="36" ht="80.25" customHeight="1" spans="1:9">
      <c r="A36" s="76"/>
      <c r="B36" s="76" t="s">
        <v>369</v>
      </c>
      <c r="C36" s="76" t="s">
        <v>370</v>
      </c>
      <c r="D36" s="79" t="s">
        <v>371</v>
      </c>
      <c r="E36" s="80"/>
      <c r="F36" s="93" t="s">
        <v>372</v>
      </c>
      <c r="G36" s="94"/>
      <c r="H36" s="94"/>
      <c r="I36" s="94"/>
    </row>
  </sheetData>
  <mergeCells count="70">
    <mergeCell ref="A2:I2"/>
    <mergeCell ref="A3:I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D32:E32"/>
    <mergeCell ref="F32:I32"/>
    <mergeCell ref="D33:E33"/>
    <mergeCell ref="F33:I33"/>
    <mergeCell ref="D34:E34"/>
    <mergeCell ref="F34:I34"/>
    <mergeCell ref="D35:E35"/>
    <mergeCell ref="F35:I35"/>
    <mergeCell ref="D36:E36"/>
    <mergeCell ref="F36:I36"/>
    <mergeCell ref="A7:A9"/>
    <mergeCell ref="A11:A36"/>
    <mergeCell ref="B12:B33"/>
    <mergeCell ref="B34:B35"/>
    <mergeCell ref="C12:C21"/>
    <mergeCell ref="C24:C33"/>
  </mergeCells>
  <pageMargins left="0.707638888888889" right="0.707638888888889" top="0.393055555555556" bottom="0" header="0.313888888888889" footer="0.313888888888889"/>
  <pageSetup paperSize="9" scale="64" fitToHeight="0" orientation="portrait"/>
  <headerFooter>
    <oddFooter>&amp;C第 &amp;P 页，共 &amp;N 页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5"/>
  <sheetViews>
    <sheetView tabSelected="1" workbookViewId="0">
      <pane ySplit="1" topLeftCell="A2" activePane="bottomLeft" state="frozen"/>
      <selection/>
      <selection pane="bottomLeft" activeCell="E7" sqref="E7:I7"/>
    </sheetView>
  </sheetViews>
  <sheetFormatPr defaultColWidth="9" defaultRowHeight="13.5"/>
  <cols>
    <col min="1" max="1" width="1.5" style="1" customWidth="1"/>
    <col min="2" max="2" width="5.125" style="1" customWidth="1"/>
    <col min="3" max="3" width="28.625" style="1" customWidth="1"/>
    <col min="4" max="4" width="3.25" style="1" customWidth="1"/>
    <col min="5" max="5" width="8.625" style="1" customWidth="1"/>
    <col min="6" max="7" width="14.625" style="1" customWidth="1"/>
    <col min="8" max="8" width="21.75" style="1" customWidth="1"/>
    <col min="9" max="9" width="44" style="1" customWidth="1"/>
    <col min="10" max="10" width="13.625" style="1" customWidth="1"/>
    <col min="11" max="11" width="13.25" style="1" customWidth="1"/>
    <col min="12" max="12" width="30.75" style="1" customWidth="1"/>
    <col min="13" max="13" width="1.5" style="1" customWidth="1"/>
    <col min="14" max="19" width="9.75" style="1" customWidth="1"/>
    <col min="20" max="16384" width="9" style="1"/>
  </cols>
  <sheetData>
    <row r="1" ht="14.25" customHeight="1" spans="1:13">
      <c r="A1" s="2"/>
      <c r="B1" s="3"/>
      <c r="D1" s="4"/>
      <c r="E1" s="4"/>
      <c r="F1" s="4"/>
      <c r="G1" s="2"/>
      <c r="H1" s="4"/>
      <c r="I1" s="50" t="s">
        <v>373</v>
      </c>
      <c r="J1" s="4"/>
      <c r="K1" s="4"/>
      <c r="L1" s="2"/>
      <c r="M1" s="51"/>
    </row>
    <row r="2" ht="25.5" customHeight="1" spans="2:9">
      <c r="B2" s="5" t="s">
        <v>374</v>
      </c>
      <c r="C2" s="6"/>
      <c r="D2" s="6"/>
      <c r="E2" s="6"/>
      <c r="F2" s="6"/>
      <c r="G2" s="6"/>
      <c r="H2" s="6"/>
      <c r="I2" s="6"/>
    </row>
    <row r="3" ht="25.5" customHeight="1" spans="2:9">
      <c r="B3" s="7" t="s">
        <v>250</v>
      </c>
      <c r="C3" s="7"/>
      <c r="D3" s="7"/>
      <c r="E3" s="7"/>
      <c r="F3" s="7"/>
      <c r="G3" s="7"/>
      <c r="H3" s="7"/>
      <c r="I3" s="7"/>
    </row>
    <row r="4" ht="25.5" customHeight="1" spans="2:9">
      <c r="B4" s="8"/>
      <c r="C4" s="9"/>
      <c r="D4" s="9"/>
      <c r="E4" s="9"/>
      <c r="F4" s="9"/>
      <c r="G4" s="9"/>
      <c r="H4" s="9"/>
      <c r="I4" s="52" t="s">
        <v>375</v>
      </c>
    </row>
    <row r="5" ht="21" customHeight="1" spans="2:9">
      <c r="B5" s="10" t="s">
        <v>376</v>
      </c>
      <c r="C5" s="11"/>
      <c r="D5" s="11"/>
      <c r="E5" s="11" t="s">
        <v>0</v>
      </c>
      <c r="F5" s="11"/>
      <c r="G5" s="11"/>
      <c r="H5" s="11"/>
      <c r="I5" s="11"/>
    </row>
    <row r="6" ht="21.75" customHeight="1" spans="2:9">
      <c r="B6" s="10" t="s">
        <v>377</v>
      </c>
      <c r="C6" s="12" t="s">
        <v>378</v>
      </c>
      <c r="D6" s="11"/>
      <c r="E6" s="13" t="s">
        <v>379</v>
      </c>
      <c r="F6" s="14"/>
      <c r="G6" s="14"/>
      <c r="H6" s="14"/>
      <c r="I6" s="53"/>
    </row>
    <row r="7" ht="62.25" customHeight="1" spans="2:9">
      <c r="B7" s="15"/>
      <c r="C7" s="16" t="s">
        <v>380</v>
      </c>
      <c r="D7" s="17"/>
      <c r="E7" s="18" t="s">
        <v>381</v>
      </c>
      <c r="F7" s="19"/>
      <c r="G7" s="19"/>
      <c r="H7" s="19"/>
      <c r="I7" s="16"/>
    </row>
    <row r="8" ht="64.5" customHeight="1" spans="2:9">
      <c r="B8" s="20"/>
      <c r="C8" s="16" t="s">
        <v>382</v>
      </c>
      <c r="D8" s="21"/>
      <c r="E8" s="18" t="s">
        <v>383</v>
      </c>
      <c r="F8" s="22"/>
      <c r="G8" s="22"/>
      <c r="H8" s="22"/>
      <c r="I8" s="21"/>
    </row>
    <row r="9" ht="66" customHeight="1" spans="2:9">
      <c r="B9" s="23"/>
      <c r="C9" s="16" t="s">
        <v>384</v>
      </c>
      <c r="D9" s="21"/>
      <c r="E9" s="18" t="s">
        <v>385</v>
      </c>
      <c r="F9" s="22"/>
      <c r="G9" s="22"/>
      <c r="H9" s="22"/>
      <c r="I9" s="21"/>
    </row>
    <row r="10" ht="18" customHeight="1" spans="2:9">
      <c r="B10" s="23"/>
      <c r="C10" s="12" t="s">
        <v>386</v>
      </c>
      <c r="D10" s="24"/>
      <c r="E10" s="24"/>
      <c r="F10" s="25"/>
      <c r="G10" s="26" t="s">
        <v>387</v>
      </c>
      <c r="H10" s="26" t="s">
        <v>256</v>
      </c>
      <c r="I10" s="26" t="s">
        <v>257</v>
      </c>
    </row>
    <row r="11" ht="19.5" customHeight="1" spans="2:9">
      <c r="B11" s="27"/>
      <c r="C11" s="28"/>
      <c r="D11" s="29"/>
      <c r="E11" s="29"/>
      <c r="F11" s="30"/>
      <c r="G11" s="31">
        <v>13327672.95</v>
      </c>
      <c r="H11" s="31">
        <v>13327672.95</v>
      </c>
      <c r="I11" s="26"/>
    </row>
    <row r="12" ht="79.5" customHeight="1" spans="2:9">
      <c r="B12" s="12" t="s">
        <v>388</v>
      </c>
      <c r="C12" s="32" t="s">
        <v>306</v>
      </c>
      <c r="D12" s="33"/>
      <c r="E12" s="33"/>
      <c r="F12" s="33"/>
      <c r="G12" s="33"/>
      <c r="H12" s="33"/>
      <c r="I12" s="54"/>
    </row>
    <row r="13" ht="24" spans="2:9">
      <c r="B13" s="11" t="s">
        <v>389</v>
      </c>
      <c r="C13" s="34" t="s">
        <v>390</v>
      </c>
      <c r="D13" s="12" t="s">
        <v>262</v>
      </c>
      <c r="E13" s="35"/>
      <c r="F13" s="11" t="s">
        <v>263</v>
      </c>
      <c r="G13" s="36"/>
      <c r="H13" s="11" t="s">
        <v>391</v>
      </c>
      <c r="I13" s="36"/>
    </row>
    <row r="14" ht="25.5" customHeight="1" spans="2:9">
      <c r="B14" s="36"/>
      <c r="C14" s="34" t="s">
        <v>392</v>
      </c>
      <c r="D14" s="12" t="s">
        <v>266</v>
      </c>
      <c r="E14" s="24"/>
      <c r="F14" s="17" t="s">
        <v>314</v>
      </c>
      <c r="G14" s="37"/>
      <c r="H14" s="18" t="s">
        <v>315</v>
      </c>
      <c r="I14" s="55"/>
    </row>
    <row r="15" ht="25.5" customHeight="1" spans="2:9">
      <c r="B15" s="36"/>
      <c r="C15" s="38"/>
      <c r="D15" s="39"/>
      <c r="E15" s="40"/>
      <c r="F15" s="17" t="s">
        <v>316</v>
      </c>
      <c r="G15" s="37"/>
      <c r="H15" s="18" t="s">
        <v>317</v>
      </c>
      <c r="I15" s="55"/>
    </row>
    <row r="16" ht="25.5" customHeight="1" spans="2:9">
      <c r="B16" s="36"/>
      <c r="C16" s="38"/>
      <c r="D16" s="39"/>
      <c r="E16" s="40"/>
      <c r="F16" s="41" t="s">
        <v>318</v>
      </c>
      <c r="G16" s="42"/>
      <c r="H16" s="18" t="s">
        <v>319</v>
      </c>
      <c r="I16" s="55"/>
    </row>
    <row r="17" ht="54.75" customHeight="1" spans="2:9">
      <c r="B17" s="36"/>
      <c r="C17" s="38"/>
      <c r="D17" s="39"/>
      <c r="E17" s="40"/>
      <c r="F17" s="41" t="s">
        <v>320</v>
      </c>
      <c r="G17" s="42"/>
      <c r="H17" s="18" t="s">
        <v>321</v>
      </c>
      <c r="I17" s="55"/>
    </row>
    <row r="18" ht="25.5" customHeight="1" spans="2:9">
      <c r="B18" s="36"/>
      <c r="C18" s="38"/>
      <c r="D18" s="39"/>
      <c r="E18" s="40"/>
      <c r="F18" s="41" t="s">
        <v>322</v>
      </c>
      <c r="G18" s="42"/>
      <c r="H18" s="18" t="s">
        <v>323</v>
      </c>
      <c r="I18" s="55"/>
    </row>
    <row r="19" ht="25.5" customHeight="1" spans="2:9">
      <c r="B19" s="36"/>
      <c r="C19" s="38"/>
      <c r="D19" s="39"/>
      <c r="E19" s="40"/>
      <c r="F19" s="17" t="s">
        <v>324</v>
      </c>
      <c r="G19" s="17"/>
      <c r="H19" s="18" t="s">
        <v>325</v>
      </c>
      <c r="I19" s="55"/>
    </row>
    <row r="20" ht="41.25" customHeight="1" spans="2:9">
      <c r="B20" s="36"/>
      <c r="C20" s="38"/>
      <c r="D20" s="39"/>
      <c r="E20" s="40"/>
      <c r="F20" s="41" t="s">
        <v>326</v>
      </c>
      <c r="G20" s="42"/>
      <c r="H20" s="18" t="s">
        <v>327</v>
      </c>
      <c r="I20" s="55"/>
    </row>
    <row r="21" spans="2:9">
      <c r="B21" s="36"/>
      <c r="C21" s="38"/>
      <c r="D21" s="39"/>
      <c r="E21" s="40"/>
      <c r="F21" s="41" t="s">
        <v>328</v>
      </c>
      <c r="G21" s="42"/>
      <c r="H21" s="18" t="s">
        <v>329</v>
      </c>
      <c r="I21" s="55"/>
    </row>
    <row r="22" spans="2:9">
      <c r="B22" s="36"/>
      <c r="C22" s="38"/>
      <c r="D22" s="39"/>
      <c r="E22" s="40"/>
      <c r="F22" s="41" t="s">
        <v>330</v>
      </c>
      <c r="G22" s="42"/>
      <c r="H22" s="18" t="s">
        <v>331</v>
      </c>
      <c r="I22" s="55"/>
    </row>
    <row r="23" spans="2:9">
      <c r="B23" s="36"/>
      <c r="C23" s="38"/>
      <c r="D23" s="39"/>
      <c r="E23" s="40"/>
      <c r="F23" s="41" t="s">
        <v>332</v>
      </c>
      <c r="G23" s="42"/>
      <c r="H23" s="41" t="s">
        <v>333</v>
      </c>
      <c r="I23" s="42"/>
    </row>
    <row r="24" spans="2:9">
      <c r="B24" s="36"/>
      <c r="C24" s="38"/>
      <c r="D24" s="39"/>
      <c r="E24" s="40"/>
      <c r="F24" s="17" t="s">
        <v>393</v>
      </c>
      <c r="G24" s="17"/>
      <c r="H24" s="17" t="s">
        <v>394</v>
      </c>
      <c r="I24" s="17"/>
    </row>
    <row r="25" spans="2:9">
      <c r="B25" s="36"/>
      <c r="C25" s="38"/>
      <c r="D25" s="39"/>
      <c r="E25" s="40"/>
      <c r="F25" s="17" t="s">
        <v>395</v>
      </c>
      <c r="G25" s="37"/>
      <c r="H25" s="17" t="s">
        <v>396</v>
      </c>
      <c r="I25" s="37"/>
    </row>
    <row r="26" spans="2:9">
      <c r="B26" s="36"/>
      <c r="C26" s="38"/>
      <c r="D26" s="12" t="s">
        <v>269</v>
      </c>
      <c r="E26" s="24"/>
      <c r="F26" s="17" t="s">
        <v>335</v>
      </c>
      <c r="G26" s="37"/>
      <c r="H26" s="41" t="s">
        <v>397</v>
      </c>
      <c r="I26" s="56"/>
    </row>
    <row r="27" spans="2:9">
      <c r="B27" s="36"/>
      <c r="C27" s="38"/>
      <c r="D27" s="12" t="s">
        <v>272</v>
      </c>
      <c r="E27" s="24"/>
      <c r="F27" s="43" t="s">
        <v>338</v>
      </c>
      <c r="G27" s="43"/>
      <c r="H27" s="41" t="s">
        <v>398</v>
      </c>
      <c r="I27" s="56"/>
    </row>
    <row r="28" ht="39.75" customHeight="1" spans="2:9">
      <c r="B28" s="36"/>
      <c r="C28" s="34" t="s">
        <v>399</v>
      </c>
      <c r="D28" s="44" t="s">
        <v>363</v>
      </c>
      <c r="E28" s="24"/>
      <c r="F28" s="17" t="s">
        <v>364</v>
      </c>
      <c r="G28" s="37"/>
      <c r="H28" s="17" t="s">
        <v>365</v>
      </c>
      <c r="I28" s="37"/>
    </row>
    <row r="29" spans="2:9">
      <c r="B29" s="36"/>
      <c r="C29" s="34" t="s">
        <v>282</v>
      </c>
      <c r="D29" s="11" t="s">
        <v>282</v>
      </c>
      <c r="E29" s="45"/>
      <c r="F29" s="41" t="s">
        <v>371</v>
      </c>
      <c r="G29" s="46"/>
      <c r="H29" s="47" t="s">
        <v>372</v>
      </c>
      <c r="I29" s="57"/>
    </row>
    <row r="30" spans="2:9">
      <c r="B30" s="48"/>
      <c r="C30" s="48"/>
      <c r="D30" s="48"/>
      <c r="E30" s="48"/>
      <c r="F30" s="49"/>
      <c r="G30" s="49"/>
      <c r="H30" s="49"/>
      <c r="I30" s="49"/>
    </row>
    <row r="31" spans="2:9">
      <c r="B31" s="48"/>
      <c r="C31" s="48"/>
      <c r="D31" s="48"/>
      <c r="E31" s="48"/>
      <c r="F31" s="48"/>
      <c r="G31" s="48"/>
      <c r="H31" s="48"/>
      <c r="I31" s="48"/>
    </row>
    <row r="32" spans="2:9">
      <c r="B32" s="48"/>
      <c r="C32" s="48"/>
      <c r="D32" s="48"/>
      <c r="E32" s="48"/>
      <c r="F32" s="48"/>
      <c r="G32" s="48"/>
      <c r="H32" s="48"/>
      <c r="I32" s="48"/>
    </row>
    <row r="33" spans="2:9">
      <c r="B33" s="48"/>
      <c r="C33" s="48"/>
      <c r="D33" s="48"/>
      <c r="E33" s="48"/>
      <c r="F33" s="48"/>
      <c r="G33" s="48"/>
      <c r="H33" s="48"/>
      <c r="I33" s="48"/>
    </row>
    <row r="34" spans="2:9">
      <c r="B34" s="48"/>
      <c r="C34" s="48"/>
      <c r="D34" s="48"/>
      <c r="E34" s="48"/>
      <c r="F34" s="48"/>
      <c r="G34" s="48"/>
      <c r="H34" s="48"/>
      <c r="I34" s="48"/>
    </row>
    <row r="35" spans="2:9">
      <c r="B35" s="48"/>
      <c r="C35" s="48"/>
      <c r="D35" s="48"/>
      <c r="E35" s="48"/>
      <c r="F35" s="48"/>
      <c r="G35" s="48"/>
      <c r="H35" s="48"/>
      <c r="I35" s="48"/>
    </row>
  </sheetData>
  <mergeCells count="57">
    <mergeCell ref="B2:I2"/>
    <mergeCell ref="B3:I3"/>
    <mergeCell ref="B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B6:B11"/>
    <mergeCell ref="B13:B29"/>
    <mergeCell ref="C14:C27"/>
    <mergeCell ref="D14:E25"/>
    <mergeCell ref="C10:F11"/>
  </mergeCells>
  <pageMargins left="0.75" right="0.75" top="0.26875" bottom="0.26875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" style="163" customWidth="1"/>
    <col min="2" max="2" width="31.125" style="163" customWidth="1"/>
    <col min="3" max="3" width="17.875" style="163" customWidth="1"/>
    <col min="4" max="4" width="42.625" style="163" customWidth="1"/>
    <col min="5" max="5" width="16.625" style="163" customWidth="1"/>
    <col min="6" max="6" width="1.5" style="163" customWidth="1"/>
    <col min="7" max="11" width="9.75" style="163" customWidth="1"/>
    <col min="12" max="16384" width="10" style="163"/>
  </cols>
  <sheetData>
    <row r="1" s="241" customFormat="1" ht="24.95" customHeight="1" spans="1:6">
      <c r="A1" s="242"/>
      <c r="D1" s="135"/>
      <c r="E1" s="166" t="s">
        <v>3</v>
      </c>
      <c r="F1" s="243" t="s">
        <v>4</v>
      </c>
    </row>
    <row r="2" ht="22.9" customHeight="1" spans="1:6">
      <c r="A2" s="217"/>
      <c r="B2" s="218" t="s">
        <v>5</v>
      </c>
      <c r="C2" s="218"/>
      <c r="D2" s="218"/>
      <c r="E2" s="218"/>
      <c r="F2" s="197"/>
    </row>
    <row r="3" ht="19.5" customHeight="1" spans="1:6">
      <c r="A3" s="217"/>
      <c r="B3" s="170" t="s">
        <v>6</v>
      </c>
      <c r="D3" s="165"/>
      <c r="E3" s="244" t="s">
        <v>7</v>
      </c>
      <c r="F3" s="197"/>
    </row>
    <row r="4" ht="26.1" customHeight="1" spans="1:6">
      <c r="A4" s="217"/>
      <c r="B4" s="142" t="s">
        <v>8</v>
      </c>
      <c r="C4" s="142"/>
      <c r="D4" s="142" t="s">
        <v>9</v>
      </c>
      <c r="E4" s="142"/>
      <c r="F4" s="197"/>
    </row>
    <row r="5" ht="26.1" customHeight="1" spans="1:6">
      <c r="A5" s="217"/>
      <c r="B5" s="142" t="s">
        <v>10</v>
      </c>
      <c r="C5" s="142" t="s">
        <v>11</v>
      </c>
      <c r="D5" s="142" t="s">
        <v>10</v>
      </c>
      <c r="E5" s="142" t="s">
        <v>11</v>
      </c>
      <c r="F5" s="197"/>
    </row>
    <row r="6" ht="26.1" customHeight="1" spans="1:6">
      <c r="A6" s="167"/>
      <c r="B6" s="147" t="s">
        <v>12</v>
      </c>
      <c r="C6" s="245">
        <v>13327672.95</v>
      </c>
      <c r="D6" s="147" t="s">
        <v>13</v>
      </c>
      <c r="E6" s="202">
        <v>10748601.35</v>
      </c>
      <c r="F6" s="175"/>
    </row>
    <row r="7" ht="26.1" customHeight="1" spans="1:6">
      <c r="A7" s="167"/>
      <c r="B7" s="147" t="s">
        <v>14</v>
      </c>
      <c r="C7" s="148"/>
      <c r="D7" s="147" t="s">
        <v>15</v>
      </c>
      <c r="E7" s="148"/>
      <c r="F7" s="175"/>
    </row>
    <row r="8" ht="26.1" customHeight="1" spans="1:6">
      <c r="A8" s="167"/>
      <c r="B8" s="147" t="s">
        <v>16</v>
      </c>
      <c r="C8" s="148"/>
      <c r="D8" s="147" t="s">
        <v>17</v>
      </c>
      <c r="E8" s="148"/>
      <c r="F8" s="175"/>
    </row>
    <row r="9" ht="26.1" customHeight="1" spans="1:6">
      <c r="A9" s="167"/>
      <c r="B9" s="147" t="s">
        <v>18</v>
      </c>
      <c r="C9" s="148"/>
      <c r="D9" s="147" t="s">
        <v>19</v>
      </c>
      <c r="E9" s="148"/>
      <c r="F9" s="175"/>
    </row>
    <row r="10" ht="26.1" customHeight="1" spans="1:6">
      <c r="A10" s="167"/>
      <c r="B10" s="147" t="s">
        <v>20</v>
      </c>
      <c r="C10" s="148"/>
      <c r="D10" s="147" t="s">
        <v>21</v>
      </c>
      <c r="E10" s="148"/>
      <c r="F10" s="175"/>
    </row>
    <row r="11" ht="26.1" customHeight="1" spans="1:6">
      <c r="A11" s="167"/>
      <c r="B11" s="147" t="s">
        <v>22</v>
      </c>
      <c r="C11" s="148"/>
      <c r="D11" s="147" t="s">
        <v>23</v>
      </c>
      <c r="E11" s="148"/>
      <c r="F11" s="175"/>
    </row>
    <row r="12" ht="26.1" customHeight="1" spans="1:6">
      <c r="A12" s="167"/>
      <c r="B12" s="147" t="s">
        <v>24</v>
      </c>
      <c r="C12" s="148"/>
      <c r="D12" s="147" t="s">
        <v>25</v>
      </c>
      <c r="E12" s="148"/>
      <c r="F12" s="175"/>
    </row>
    <row r="13" ht="26.1" customHeight="1" spans="1:6">
      <c r="A13" s="167"/>
      <c r="B13" s="147" t="s">
        <v>24</v>
      </c>
      <c r="C13" s="148"/>
      <c r="D13" s="147" t="s">
        <v>26</v>
      </c>
      <c r="E13" s="202">
        <v>1494244.7</v>
      </c>
      <c r="F13" s="175"/>
    </row>
    <row r="14" ht="26.1" customHeight="1" spans="1:6">
      <c r="A14" s="167"/>
      <c r="B14" s="147" t="s">
        <v>24</v>
      </c>
      <c r="C14" s="148"/>
      <c r="D14" s="147" t="s">
        <v>27</v>
      </c>
      <c r="E14" s="148"/>
      <c r="F14" s="175"/>
    </row>
    <row r="15" ht="26.1" customHeight="1" spans="1:6">
      <c r="A15" s="167"/>
      <c r="B15" s="147" t="s">
        <v>24</v>
      </c>
      <c r="C15" s="148"/>
      <c r="D15" s="147" t="s">
        <v>28</v>
      </c>
      <c r="E15" s="202">
        <v>522697.31</v>
      </c>
      <c r="F15" s="175"/>
    </row>
    <row r="16" ht="26.1" customHeight="1" spans="1:6">
      <c r="A16" s="167"/>
      <c r="B16" s="147" t="s">
        <v>24</v>
      </c>
      <c r="C16" s="148"/>
      <c r="D16" s="147" t="s">
        <v>29</v>
      </c>
      <c r="E16" s="148"/>
      <c r="F16" s="175"/>
    </row>
    <row r="17" ht="26.1" customHeight="1" spans="1:6">
      <c r="A17" s="167"/>
      <c r="B17" s="147" t="s">
        <v>24</v>
      </c>
      <c r="C17" s="148"/>
      <c r="D17" s="147" t="s">
        <v>30</v>
      </c>
      <c r="E17" s="148"/>
      <c r="F17" s="175"/>
    </row>
    <row r="18" ht="26.1" customHeight="1" spans="1:6">
      <c r="A18" s="167"/>
      <c r="B18" s="147" t="s">
        <v>24</v>
      </c>
      <c r="C18" s="148"/>
      <c r="D18" s="147" t="s">
        <v>31</v>
      </c>
      <c r="E18" s="148"/>
      <c r="F18" s="175"/>
    </row>
    <row r="19" ht="26.1" customHeight="1" spans="1:6">
      <c r="A19" s="167"/>
      <c r="B19" s="147" t="s">
        <v>24</v>
      </c>
      <c r="C19" s="148"/>
      <c r="D19" s="147" t="s">
        <v>32</v>
      </c>
      <c r="E19" s="148"/>
      <c r="F19" s="175"/>
    </row>
    <row r="20" ht="26.1" customHeight="1" spans="1:6">
      <c r="A20" s="167"/>
      <c r="B20" s="147" t="s">
        <v>24</v>
      </c>
      <c r="C20" s="148"/>
      <c r="D20" s="147" t="s">
        <v>33</v>
      </c>
      <c r="E20" s="148"/>
      <c r="F20" s="175"/>
    </row>
    <row r="21" ht="26.1" customHeight="1" spans="1:6">
      <c r="A21" s="167"/>
      <c r="B21" s="147" t="s">
        <v>24</v>
      </c>
      <c r="C21" s="148"/>
      <c r="D21" s="147" t="s">
        <v>34</v>
      </c>
      <c r="E21" s="148"/>
      <c r="F21" s="175"/>
    </row>
    <row r="22" ht="26.1" customHeight="1" spans="1:6">
      <c r="A22" s="167"/>
      <c r="B22" s="147" t="s">
        <v>24</v>
      </c>
      <c r="C22" s="148"/>
      <c r="D22" s="147" t="s">
        <v>35</v>
      </c>
      <c r="E22" s="148"/>
      <c r="F22" s="175"/>
    </row>
    <row r="23" ht="26.1" customHeight="1" spans="1:6">
      <c r="A23" s="167"/>
      <c r="B23" s="147" t="s">
        <v>24</v>
      </c>
      <c r="C23" s="148"/>
      <c r="D23" s="147" t="s">
        <v>36</v>
      </c>
      <c r="E23" s="148"/>
      <c r="F23" s="175"/>
    </row>
    <row r="24" ht="26.1" customHeight="1" spans="1:6">
      <c r="A24" s="167"/>
      <c r="B24" s="147" t="s">
        <v>24</v>
      </c>
      <c r="C24" s="148"/>
      <c r="D24" s="147" t="s">
        <v>37</v>
      </c>
      <c r="E24" s="148"/>
      <c r="F24" s="175"/>
    </row>
    <row r="25" ht="26.1" customHeight="1" spans="1:6">
      <c r="A25" s="167"/>
      <c r="B25" s="147" t="s">
        <v>24</v>
      </c>
      <c r="C25" s="148"/>
      <c r="D25" s="147" t="s">
        <v>38</v>
      </c>
      <c r="E25" s="202">
        <v>562129.59</v>
      </c>
      <c r="F25" s="175"/>
    </row>
    <row r="26" ht="26.1" customHeight="1" spans="1:6">
      <c r="A26" s="167"/>
      <c r="B26" s="147" t="s">
        <v>24</v>
      </c>
      <c r="C26" s="148"/>
      <c r="D26" s="147" t="s">
        <v>39</v>
      </c>
      <c r="E26" s="148"/>
      <c r="F26" s="175"/>
    </row>
    <row r="27" ht="26.1" customHeight="1" spans="1:6">
      <c r="A27" s="167"/>
      <c r="B27" s="147" t="s">
        <v>24</v>
      </c>
      <c r="C27" s="148"/>
      <c r="D27" s="147" t="s">
        <v>40</v>
      </c>
      <c r="E27" s="148"/>
      <c r="F27" s="175"/>
    </row>
    <row r="28" ht="26.1" customHeight="1" spans="1:6">
      <c r="A28" s="167"/>
      <c r="B28" s="147" t="s">
        <v>24</v>
      </c>
      <c r="C28" s="148"/>
      <c r="D28" s="147" t="s">
        <v>41</v>
      </c>
      <c r="E28" s="148"/>
      <c r="F28" s="175"/>
    </row>
    <row r="29" ht="26.1" customHeight="1" spans="1:6">
      <c r="A29" s="167"/>
      <c r="B29" s="147" t="s">
        <v>24</v>
      </c>
      <c r="C29" s="148"/>
      <c r="D29" s="147" t="s">
        <v>42</v>
      </c>
      <c r="E29" s="148"/>
      <c r="F29" s="175"/>
    </row>
    <row r="30" ht="26.1" customHeight="1" spans="1:6">
      <c r="A30" s="167"/>
      <c r="B30" s="147" t="s">
        <v>24</v>
      </c>
      <c r="C30" s="148"/>
      <c r="D30" s="147" t="s">
        <v>43</v>
      </c>
      <c r="E30" s="148"/>
      <c r="F30" s="175"/>
    </row>
    <row r="31" ht="26.1" customHeight="1" spans="1:6">
      <c r="A31" s="167"/>
      <c r="B31" s="147" t="s">
        <v>24</v>
      </c>
      <c r="C31" s="148"/>
      <c r="D31" s="147" t="s">
        <v>44</v>
      </c>
      <c r="E31" s="148"/>
      <c r="F31" s="175"/>
    </row>
    <row r="32" ht="26.1" customHeight="1" spans="1:6">
      <c r="A32" s="167"/>
      <c r="B32" s="147" t="s">
        <v>24</v>
      </c>
      <c r="C32" s="148"/>
      <c r="D32" s="147" t="s">
        <v>45</v>
      </c>
      <c r="E32" s="148"/>
      <c r="F32" s="175"/>
    </row>
    <row r="33" ht="26.1" customHeight="1" spans="1:6">
      <c r="A33" s="167"/>
      <c r="B33" s="147" t="s">
        <v>24</v>
      </c>
      <c r="C33" s="148"/>
      <c r="D33" s="147" t="s">
        <v>46</v>
      </c>
      <c r="E33" s="148"/>
      <c r="F33" s="175"/>
    </row>
    <row r="34" ht="26.1" customHeight="1" spans="1:6">
      <c r="A34" s="167"/>
      <c r="B34" s="147" t="s">
        <v>24</v>
      </c>
      <c r="C34" s="148"/>
      <c r="D34" s="147" t="s">
        <v>47</v>
      </c>
      <c r="E34" s="148"/>
      <c r="F34" s="175"/>
    </row>
    <row r="35" ht="26.1" customHeight="1" spans="1:6">
      <c r="A35" s="167"/>
      <c r="B35" s="147" t="s">
        <v>24</v>
      </c>
      <c r="C35" s="148"/>
      <c r="D35" s="147" t="s">
        <v>48</v>
      </c>
      <c r="E35" s="148"/>
      <c r="F35" s="175"/>
    </row>
    <row r="36" ht="26.1" customHeight="1" spans="1:6">
      <c r="A36" s="176"/>
      <c r="B36" s="142" t="s">
        <v>49</v>
      </c>
      <c r="C36" s="246">
        <v>13327672.95</v>
      </c>
      <c r="D36" s="142" t="s">
        <v>50</v>
      </c>
      <c r="E36" s="146">
        <f>SUM(E6:E35)</f>
        <v>13327672.95</v>
      </c>
      <c r="F36" s="178"/>
    </row>
    <row r="37" ht="26.1" customHeight="1" spans="1:6">
      <c r="A37" s="167"/>
      <c r="B37" s="147" t="s">
        <v>51</v>
      </c>
      <c r="C37" s="148"/>
      <c r="D37" s="147" t="s">
        <v>52</v>
      </c>
      <c r="E37" s="148"/>
      <c r="F37" s="247"/>
    </row>
    <row r="38" ht="26.1" customHeight="1" spans="1:6">
      <c r="A38" s="248"/>
      <c r="B38" s="147" t="s">
        <v>53</v>
      </c>
      <c r="C38" s="148"/>
      <c r="D38" s="147" t="s">
        <v>54</v>
      </c>
      <c r="E38" s="148"/>
      <c r="F38" s="247"/>
    </row>
    <row r="39" ht="26.1" customHeight="1" spans="1:6">
      <c r="A39" s="248"/>
      <c r="B39" s="249"/>
      <c r="C39" s="249"/>
      <c r="D39" s="147" t="s">
        <v>55</v>
      </c>
      <c r="E39" s="148"/>
      <c r="F39" s="247"/>
    </row>
    <row r="40" ht="26.1" customHeight="1" spans="1:6">
      <c r="A40" s="250"/>
      <c r="B40" s="142" t="s">
        <v>56</v>
      </c>
      <c r="C40" s="246">
        <v>13327672.95</v>
      </c>
      <c r="D40" s="142" t="s">
        <v>57</v>
      </c>
      <c r="E40" s="246">
        <v>13327672.95</v>
      </c>
      <c r="F40" s="251"/>
    </row>
    <row r="41" ht="9.75" customHeight="1" spans="1:6">
      <c r="A41" s="223"/>
      <c r="B41" s="223"/>
      <c r="C41" s="252"/>
      <c r="D41" s="252"/>
      <c r="E41" s="223"/>
      <c r="F41" s="224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17"/>
  <sheetViews>
    <sheetView workbookViewId="0">
      <pane ySplit="6" topLeftCell="A7" activePane="bottomLeft" state="frozen"/>
      <selection/>
      <selection pane="bottomLeft" activeCell="G19" sqref="G19"/>
    </sheetView>
  </sheetViews>
  <sheetFormatPr defaultColWidth="10" defaultRowHeight="13.5"/>
  <cols>
    <col min="1" max="1" width="1.5" style="163" customWidth="1"/>
    <col min="2" max="2" width="11.125" style="163" customWidth="1"/>
    <col min="3" max="3" width="25.25" style="163" customWidth="1"/>
    <col min="4" max="4" width="17.375" style="163" customWidth="1"/>
    <col min="5" max="5" width="13" style="163" customWidth="1"/>
    <col min="6" max="6" width="17.75" style="163" customWidth="1"/>
    <col min="7" max="8" width="7" style="163" customWidth="1"/>
    <col min="9" max="9" width="5" style="163" customWidth="1"/>
    <col min="10" max="10" width="7" style="163" customWidth="1"/>
    <col min="11" max="11" width="4.875" style="163" customWidth="1"/>
    <col min="12" max="12" width="5.125" style="163" customWidth="1"/>
    <col min="13" max="13" width="5.625" style="163" customWidth="1"/>
    <col min="14" max="14" width="7" style="163" customWidth="1"/>
    <col min="15" max="15" width="1.5" style="163" customWidth="1"/>
    <col min="16" max="16" width="9.75" style="163" customWidth="1"/>
    <col min="17" max="16384" width="10" style="163"/>
  </cols>
  <sheetData>
    <row r="1" ht="24.95" customHeight="1" spans="1:15">
      <c r="A1" s="164"/>
      <c r="B1" s="135"/>
      <c r="C1" s="165"/>
      <c r="D1" s="228"/>
      <c r="E1" s="228"/>
      <c r="F1" s="228"/>
      <c r="G1" s="165"/>
      <c r="H1" s="165"/>
      <c r="I1" s="165"/>
      <c r="L1" s="165"/>
      <c r="M1" s="165"/>
      <c r="N1" s="166" t="s">
        <v>58</v>
      </c>
      <c r="O1" s="167"/>
    </row>
    <row r="2" ht="22.9" customHeight="1" spans="1:15">
      <c r="A2" s="164"/>
      <c r="B2" s="168" t="s">
        <v>59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7" t="s">
        <v>4</v>
      </c>
    </row>
    <row r="3" ht="19.5" customHeight="1" spans="1:15">
      <c r="A3" s="169"/>
      <c r="B3" s="170" t="s">
        <v>6</v>
      </c>
      <c r="C3" s="170"/>
      <c r="D3" s="169"/>
      <c r="E3" s="169"/>
      <c r="F3" s="207"/>
      <c r="G3" s="169"/>
      <c r="H3" s="207"/>
      <c r="I3" s="207"/>
      <c r="J3" s="207"/>
      <c r="K3" s="207"/>
      <c r="L3" s="207"/>
      <c r="M3" s="207"/>
      <c r="N3" s="240" t="s">
        <v>7</v>
      </c>
      <c r="O3" s="172"/>
    </row>
    <row r="4" ht="24.4" customHeight="1" spans="1:15">
      <c r="A4" s="173"/>
      <c r="B4" s="158" t="s">
        <v>10</v>
      </c>
      <c r="C4" s="158"/>
      <c r="D4" s="158" t="s">
        <v>60</v>
      </c>
      <c r="E4" s="158" t="s">
        <v>61</v>
      </c>
      <c r="F4" s="158" t="s">
        <v>62</v>
      </c>
      <c r="G4" s="158" t="s">
        <v>63</v>
      </c>
      <c r="H4" s="158" t="s">
        <v>64</v>
      </c>
      <c r="I4" s="158" t="s">
        <v>65</v>
      </c>
      <c r="J4" s="158" t="s">
        <v>66</v>
      </c>
      <c r="K4" s="158" t="s">
        <v>67</v>
      </c>
      <c r="L4" s="158" t="s">
        <v>68</v>
      </c>
      <c r="M4" s="158" t="s">
        <v>69</v>
      </c>
      <c r="N4" s="158" t="s">
        <v>70</v>
      </c>
      <c r="O4" s="175"/>
    </row>
    <row r="5" ht="24.4" customHeight="1" spans="1:15">
      <c r="A5" s="173"/>
      <c r="B5" s="158" t="s">
        <v>71</v>
      </c>
      <c r="C5" s="158" t="s">
        <v>72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75"/>
    </row>
    <row r="6" ht="24.4" customHeight="1" spans="1:15">
      <c r="A6" s="173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5"/>
    </row>
    <row r="7" ht="27" customHeight="1" spans="1:15">
      <c r="A7" s="176"/>
      <c r="B7" s="142"/>
      <c r="C7" s="142" t="s">
        <v>73</v>
      </c>
      <c r="D7" s="199">
        <v>13327672.95</v>
      </c>
      <c r="E7" s="239"/>
      <c r="F7" s="199">
        <v>13327672.95</v>
      </c>
      <c r="G7" s="146"/>
      <c r="H7" s="146"/>
      <c r="I7" s="146"/>
      <c r="J7" s="146"/>
      <c r="K7" s="146"/>
      <c r="L7" s="146"/>
      <c r="M7" s="146"/>
      <c r="N7" s="146"/>
      <c r="O7" s="178"/>
    </row>
    <row r="8" ht="27" customHeight="1" spans="1:15">
      <c r="A8" s="176"/>
      <c r="B8" s="160" t="s">
        <v>74</v>
      </c>
      <c r="C8" s="161" t="s">
        <v>75</v>
      </c>
      <c r="D8" s="202">
        <v>13327672.95</v>
      </c>
      <c r="E8" s="203"/>
      <c r="F8" s="202">
        <v>13327672.95</v>
      </c>
      <c r="G8" s="146"/>
      <c r="H8" s="146"/>
      <c r="I8" s="146"/>
      <c r="J8" s="146"/>
      <c r="K8" s="146"/>
      <c r="L8" s="146"/>
      <c r="M8" s="146"/>
      <c r="N8" s="146"/>
      <c r="O8" s="178"/>
    </row>
    <row r="9" ht="27" customHeight="1" spans="1:15">
      <c r="A9" s="176"/>
      <c r="B9" s="160" t="s">
        <v>76</v>
      </c>
      <c r="C9" s="160" t="s">
        <v>77</v>
      </c>
      <c r="D9" s="202">
        <v>13327672.95</v>
      </c>
      <c r="E9" s="203"/>
      <c r="F9" s="202">
        <v>13327672.95</v>
      </c>
      <c r="G9" s="146"/>
      <c r="H9" s="146"/>
      <c r="I9" s="146"/>
      <c r="J9" s="146"/>
      <c r="K9" s="146"/>
      <c r="L9" s="146"/>
      <c r="M9" s="146"/>
      <c r="N9" s="146"/>
      <c r="O9" s="178"/>
    </row>
    <row r="10" ht="27" customHeight="1" spans="1:15">
      <c r="A10" s="176"/>
      <c r="B10" s="142"/>
      <c r="C10" s="142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78"/>
    </row>
    <row r="11" ht="27" customHeight="1" spans="1:15">
      <c r="A11" s="176"/>
      <c r="B11" s="142"/>
      <c r="C11" s="142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78"/>
    </row>
    <row r="12" ht="27" customHeight="1" spans="1:15">
      <c r="A12" s="176"/>
      <c r="B12" s="142"/>
      <c r="C12" s="142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78"/>
    </row>
    <row r="13" ht="27" customHeight="1" spans="1:15">
      <c r="A13" s="176"/>
      <c r="B13" s="142"/>
      <c r="C13" s="142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78"/>
    </row>
    <row r="14" ht="27" customHeight="1" spans="1:15">
      <c r="A14" s="176"/>
      <c r="B14" s="142"/>
      <c r="C14" s="142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78"/>
    </row>
    <row r="15" ht="27" customHeight="1" spans="1:15">
      <c r="A15" s="176"/>
      <c r="B15" s="142"/>
      <c r="C15" s="142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78"/>
    </row>
    <row r="16" ht="27" customHeight="1" spans="1:15">
      <c r="A16" s="176"/>
      <c r="B16" s="142"/>
      <c r="C16" s="142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78"/>
    </row>
    <row r="17" ht="9.75" customHeight="1" spans="1:15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4"/>
      <c r="O17" s="185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7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3.5"/>
  <cols>
    <col min="1" max="1" width="1.5" style="210" customWidth="1"/>
    <col min="2" max="4" width="4.625" style="210" customWidth="1"/>
    <col min="5" max="5" width="5.75" style="210" customWidth="1"/>
    <col min="6" max="6" width="41" style="210" customWidth="1"/>
    <col min="7" max="9" width="16.375" style="210" customWidth="1"/>
    <col min="10" max="11" width="7" style="210" customWidth="1"/>
    <col min="12" max="12" width="1.5" style="210" customWidth="1"/>
    <col min="13" max="14" width="9.75" style="210" customWidth="1"/>
    <col min="15" max="16384" width="10" style="210"/>
  </cols>
  <sheetData>
    <row r="1" ht="24.95" customHeight="1" spans="1:12">
      <c r="A1" s="228"/>
      <c r="B1" s="229"/>
      <c r="C1" s="229"/>
      <c r="D1" s="229"/>
      <c r="E1" s="165"/>
      <c r="F1" s="165"/>
      <c r="G1" s="228"/>
      <c r="H1" s="228"/>
      <c r="I1" s="228"/>
      <c r="J1" s="228"/>
      <c r="K1" s="166" t="s">
        <v>78</v>
      </c>
      <c r="L1" s="173"/>
    </row>
    <row r="2" ht="22.9" customHeight="1" spans="1:12">
      <c r="A2" s="228"/>
      <c r="B2" s="230" t="s">
        <v>79</v>
      </c>
      <c r="C2" s="230"/>
      <c r="D2" s="230"/>
      <c r="E2" s="230"/>
      <c r="F2" s="230"/>
      <c r="G2" s="230"/>
      <c r="H2" s="230"/>
      <c r="I2" s="230"/>
      <c r="J2" s="230"/>
      <c r="K2" s="230"/>
      <c r="L2" s="173" t="s">
        <v>4</v>
      </c>
    </row>
    <row r="3" ht="19.5" customHeight="1" spans="1:12">
      <c r="A3" s="207"/>
      <c r="B3" s="231" t="s">
        <v>6</v>
      </c>
      <c r="C3" s="231"/>
      <c r="D3" s="231"/>
      <c r="E3" s="231"/>
      <c r="F3" s="231"/>
      <c r="G3" s="207"/>
      <c r="H3" s="207"/>
      <c r="I3" s="207"/>
      <c r="J3" s="234" t="s">
        <v>7</v>
      </c>
      <c r="K3" s="235"/>
      <c r="L3" s="236"/>
    </row>
    <row r="4" ht="24.4" customHeight="1" spans="1:12">
      <c r="A4" s="173"/>
      <c r="B4" s="158" t="s">
        <v>10</v>
      </c>
      <c r="C4" s="158"/>
      <c r="D4" s="158"/>
      <c r="E4" s="158"/>
      <c r="F4" s="158"/>
      <c r="G4" s="158" t="s">
        <v>60</v>
      </c>
      <c r="H4" s="158" t="s">
        <v>80</v>
      </c>
      <c r="I4" s="158" t="s">
        <v>81</v>
      </c>
      <c r="J4" s="158" t="s">
        <v>82</v>
      </c>
      <c r="K4" s="158" t="s">
        <v>83</v>
      </c>
      <c r="L4" s="175"/>
    </row>
    <row r="5" ht="24.4" customHeight="1" spans="1:12">
      <c r="A5" s="173"/>
      <c r="B5" s="158" t="s">
        <v>84</v>
      </c>
      <c r="C5" s="158"/>
      <c r="D5" s="158"/>
      <c r="E5" s="158" t="s">
        <v>71</v>
      </c>
      <c r="F5" s="158" t="s">
        <v>85</v>
      </c>
      <c r="G5" s="158"/>
      <c r="H5" s="158"/>
      <c r="I5" s="158"/>
      <c r="J5" s="158"/>
      <c r="K5" s="158"/>
      <c r="L5" s="175"/>
    </row>
    <row r="6" ht="24.4" customHeight="1" spans="1:12">
      <c r="A6" s="173"/>
      <c r="B6" s="158" t="s">
        <v>86</v>
      </c>
      <c r="C6" s="158" t="s">
        <v>87</v>
      </c>
      <c r="D6" s="158" t="s">
        <v>88</v>
      </c>
      <c r="E6" s="158"/>
      <c r="F6" s="158"/>
      <c r="G6" s="158"/>
      <c r="H6" s="158"/>
      <c r="I6" s="158"/>
      <c r="J6" s="158"/>
      <c r="K6" s="158"/>
      <c r="L6" s="175"/>
    </row>
    <row r="7" ht="18.75" customHeight="1" spans="1:12">
      <c r="A7" s="232"/>
      <c r="B7" s="158"/>
      <c r="C7" s="158"/>
      <c r="D7" s="158"/>
      <c r="E7" s="158"/>
      <c r="F7" s="158" t="s">
        <v>73</v>
      </c>
      <c r="G7" s="199">
        <v>13327672.95</v>
      </c>
      <c r="H7" s="199">
        <v>8242672.95</v>
      </c>
      <c r="I7" s="199">
        <v>5085000</v>
      </c>
      <c r="J7" s="208"/>
      <c r="K7" s="208"/>
      <c r="L7" s="178"/>
    </row>
    <row r="8" ht="18.75" customHeight="1" spans="1:12">
      <c r="A8" s="232"/>
      <c r="B8" s="180" t="s">
        <v>89</v>
      </c>
      <c r="C8" s="233"/>
      <c r="D8" s="233"/>
      <c r="E8" s="191">
        <v>680</v>
      </c>
      <c r="F8" s="180" t="s">
        <v>90</v>
      </c>
      <c r="G8" s="202">
        <v>10748601.35</v>
      </c>
      <c r="H8" s="202">
        <v>5663601.35</v>
      </c>
      <c r="I8" s="202">
        <v>5085000</v>
      </c>
      <c r="J8" s="208"/>
      <c r="K8" s="208"/>
      <c r="L8" s="178"/>
    </row>
    <row r="9" ht="18.75" customHeight="1" spans="1:12">
      <c r="A9" s="232"/>
      <c r="B9" s="180">
        <v>201</v>
      </c>
      <c r="C9" s="233">
        <v>13</v>
      </c>
      <c r="D9" s="233"/>
      <c r="E9" s="191">
        <v>680</v>
      </c>
      <c r="F9" s="180" t="s">
        <v>91</v>
      </c>
      <c r="G9" s="202">
        <v>10748601.35</v>
      </c>
      <c r="H9" s="202">
        <v>5663601.35</v>
      </c>
      <c r="I9" s="202">
        <v>5085000</v>
      </c>
      <c r="J9" s="208"/>
      <c r="K9" s="208"/>
      <c r="L9" s="178"/>
    </row>
    <row r="10" ht="18.75" customHeight="1" spans="1:12">
      <c r="A10" s="232"/>
      <c r="B10" s="180">
        <v>201</v>
      </c>
      <c r="C10" s="233">
        <v>13</v>
      </c>
      <c r="D10" s="233" t="s">
        <v>92</v>
      </c>
      <c r="E10" s="191">
        <v>680</v>
      </c>
      <c r="F10" s="180" t="s">
        <v>93</v>
      </c>
      <c r="G10" s="202">
        <v>3442788.4</v>
      </c>
      <c r="H10" s="202">
        <v>3442788.4</v>
      </c>
      <c r="I10" s="202"/>
      <c r="J10" s="208"/>
      <c r="K10" s="208"/>
      <c r="L10" s="178"/>
    </row>
    <row r="11" ht="18.75" customHeight="1" spans="1:12">
      <c r="A11" s="232"/>
      <c r="B11" s="180">
        <v>201</v>
      </c>
      <c r="C11" s="233">
        <v>13</v>
      </c>
      <c r="D11" s="233" t="s">
        <v>94</v>
      </c>
      <c r="E11" s="191">
        <v>680</v>
      </c>
      <c r="F11" s="180" t="s">
        <v>95</v>
      </c>
      <c r="G11" s="202">
        <v>85000</v>
      </c>
      <c r="H11" s="202"/>
      <c r="I11" s="202">
        <v>85000</v>
      </c>
      <c r="J11" s="208"/>
      <c r="K11" s="208"/>
      <c r="L11" s="178"/>
    </row>
    <row r="12" ht="18.75" customHeight="1" spans="1:12">
      <c r="A12" s="232"/>
      <c r="B12" s="180">
        <v>201</v>
      </c>
      <c r="C12" s="233">
        <v>13</v>
      </c>
      <c r="D12" s="233" t="s">
        <v>96</v>
      </c>
      <c r="E12" s="191">
        <v>680</v>
      </c>
      <c r="F12" s="180" t="s">
        <v>97</v>
      </c>
      <c r="G12" s="202">
        <v>5000000</v>
      </c>
      <c r="H12" s="202"/>
      <c r="I12" s="202">
        <v>5000000</v>
      </c>
      <c r="J12" s="208"/>
      <c r="K12" s="208"/>
      <c r="L12" s="178"/>
    </row>
    <row r="13" ht="18.75" customHeight="1" spans="1:12">
      <c r="A13" s="232"/>
      <c r="B13" s="180">
        <v>201</v>
      </c>
      <c r="C13" s="233">
        <v>13</v>
      </c>
      <c r="D13" s="233" t="s">
        <v>98</v>
      </c>
      <c r="E13" s="191">
        <v>680</v>
      </c>
      <c r="F13" s="180" t="s">
        <v>99</v>
      </c>
      <c r="G13" s="202">
        <v>2220812.95</v>
      </c>
      <c r="H13" s="202">
        <v>2220812.95</v>
      </c>
      <c r="I13" s="202"/>
      <c r="J13" s="208"/>
      <c r="K13" s="208"/>
      <c r="L13" s="178"/>
    </row>
    <row r="14" ht="18.75" customHeight="1" spans="1:12">
      <c r="A14" s="232"/>
      <c r="B14" s="180" t="s">
        <v>100</v>
      </c>
      <c r="C14" s="233"/>
      <c r="D14" s="233"/>
      <c r="E14" s="191">
        <v>680</v>
      </c>
      <c r="F14" s="180" t="s">
        <v>101</v>
      </c>
      <c r="G14" s="202">
        <v>1494244.7</v>
      </c>
      <c r="H14" s="202">
        <v>1494244.7</v>
      </c>
      <c r="I14" s="202"/>
      <c r="J14" s="208"/>
      <c r="K14" s="208"/>
      <c r="L14" s="178"/>
    </row>
    <row r="15" ht="18.75" customHeight="1" spans="1:12">
      <c r="A15" s="232"/>
      <c r="B15" s="180">
        <v>208</v>
      </c>
      <c r="C15" s="233" t="s">
        <v>102</v>
      </c>
      <c r="D15" s="233"/>
      <c r="E15" s="191">
        <v>680</v>
      </c>
      <c r="F15" s="180" t="s">
        <v>103</v>
      </c>
      <c r="G15" s="202">
        <v>1494244.7</v>
      </c>
      <c r="H15" s="202">
        <v>1494244.7</v>
      </c>
      <c r="I15" s="202"/>
      <c r="J15" s="208"/>
      <c r="K15" s="208"/>
      <c r="L15" s="178"/>
    </row>
    <row r="16" ht="18.75" customHeight="1" spans="1:12">
      <c r="A16" s="232"/>
      <c r="B16" s="180">
        <v>208</v>
      </c>
      <c r="C16" s="233" t="s">
        <v>102</v>
      </c>
      <c r="D16" s="233" t="s">
        <v>92</v>
      </c>
      <c r="E16" s="191">
        <v>680</v>
      </c>
      <c r="F16" s="180" t="s">
        <v>104</v>
      </c>
      <c r="G16" s="202">
        <v>736111.34</v>
      </c>
      <c r="H16" s="202">
        <v>736111.34</v>
      </c>
      <c r="I16" s="202"/>
      <c r="J16" s="208"/>
      <c r="K16" s="208"/>
      <c r="L16" s="178"/>
    </row>
    <row r="17" ht="18.75" customHeight="1" spans="1:12">
      <c r="A17" s="232"/>
      <c r="B17" s="180">
        <v>208</v>
      </c>
      <c r="C17" s="233" t="s">
        <v>102</v>
      </c>
      <c r="D17" s="233" t="s">
        <v>94</v>
      </c>
      <c r="E17" s="191">
        <v>680</v>
      </c>
      <c r="F17" s="180" t="s">
        <v>105</v>
      </c>
      <c r="G17" s="202">
        <v>61671.56</v>
      </c>
      <c r="H17" s="202">
        <v>61671.56</v>
      </c>
      <c r="I17" s="202"/>
      <c r="J17" s="208"/>
      <c r="K17" s="208"/>
      <c r="L17" s="178"/>
    </row>
    <row r="18" ht="18.75" customHeight="1" spans="1:12">
      <c r="A18" s="232"/>
      <c r="B18" s="180">
        <v>208</v>
      </c>
      <c r="C18" s="233" t="s">
        <v>102</v>
      </c>
      <c r="D18" s="233" t="s">
        <v>102</v>
      </c>
      <c r="E18" s="191">
        <v>680</v>
      </c>
      <c r="F18" s="180" t="s">
        <v>106</v>
      </c>
      <c r="G18" s="202">
        <v>696461.8</v>
      </c>
      <c r="H18" s="202">
        <v>696461.8</v>
      </c>
      <c r="I18" s="202"/>
      <c r="J18" s="208"/>
      <c r="K18" s="208"/>
      <c r="L18" s="178"/>
    </row>
    <row r="19" ht="18.75" customHeight="1" spans="1:12">
      <c r="A19" s="232"/>
      <c r="B19" s="180" t="s">
        <v>107</v>
      </c>
      <c r="C19" s="233"/>
      <c r="D19" s="233"/>
      <c r="E19" s="191">
        <v>680</v>
      </c>
      <c r="F19" s="180" t="s">
        <v>108</v>
      </c>
      <c r="G19" s="202">
        <v>522697.31</v>
      </c>
      <c r="H19" s="202">
        <v>522697.31</v>
      </c>
      <c r="I19" s="202"/>
      <c r="J19" s="208"/>
      <c r="K19" s="208"/>
      <c r="L19" s="178"/>
    </row>
    <row r="20" ht="18.75" customHeight="1" spans="1:12">
      <c r="A20" s="173"/>
      <c r="B20" s="180" t="s">
        <v>107</v>
      </c>
      <c r="C20" s="233" t="s">
        <v>109</v>
      </c>
      <c r="D20" s="233"/>
      <c r="E20" s="191">
        <v>680</v>
      </c>
      <c r="F20" s="180" t="s">
        <v>110</v>
      </c>
      <c r="G20" s="202">
        <v>522697.31</v>
      </c>
      <c r="H20" s="202">
        <v>522697.31</v>
      </c>
      <c r="I20" s="202"/>
      <c r="J20" s="222"/>
      <c r="K20" s="222"/>
      <c r="L20" s="175"/>
    </row>
    <row r="21" ht="18.75" customHeight="1" spans="1:12">
      <c r="A21" s="173"/>
      <c r="B21" s="180" t="s">
        <v>107</v>
      </c>
      <c r="C21" s="233" t="s">
        <v>109</v>
      </c>
      <c r="D21" s="233" t="s">
        <v>92</v>
      </c>
      <c r="E21" s="191">
        <v>680</v>
      </c>
      <c r="F21" s="180" t="s">
        <v>111</v>
      </c>
      <c r="G21" s="202">
        <v>210927.66</v>
      </c>
      <c r="H21" s="202">
        <v>210927.66</v>
      </c>
      <c r="I21" s="202"/>
      <c r="J21" s="222"/>
      <c r="K21" s="222"/>
      <c r="L21" s="175"/>
    </row>
    <row r="22" ht="18.75" customHeight="1" spans="1:12">
      <c r="A22" s="173"/>
      <c r="B22" s="180" t="s">
        <v>107</v>
      </c>
      <c r="C22" s="233" t="s">
        <v>109</v>
      </c>
      <c r="D22" s="233" t="s">
        <v>94</v>
      </c>
      <c r="E22" s="191">
        <v>680</v>
      </c>
      <c r="F22" s="180" t="s">
        <v>112</v>
      </c>
      <c r="G22" s="202">
        <v>145069.47</v>
      </c>
      <c r="H22" s="202">
        <v>145069.47</v>
      </c>
      <c r="I22" s="202"/>
      <c r="J22" s="222"/>
      <c r="K22" s="222"/>
      <c r="L22" s="175"/>
    </row>
    <row r="23" ht="18.75" customHeight="1" spans="1:12">
      <c r="A23" s="185"/>
      <c r="B23" s="180" t="s">
        <v>107</v>
      </c>
      <c r="C23" s="233" t="s">
        <v>109</v>
      </c>
      <c r="D23" s="233" t="s">
        <v>113</v>
      </c>
      <c r="E23" s="191">
        <v>680</v>
      </c>
      <c r="F23" s="180" t="s">
        <v>114</v>
      </c>
      <c r="G23" s="202">
        <v>28000</v>
      </c>
      <c r="H23" s="202">
        <v>28000</v>
      </c>
      <c r="I23" s="202"/>
      <c r="J23" s="237"/>
      <c r="K23" s="237"/>
      <c r="L23" s="238"/>
    </row>
    <row r="24" ht="18.75" customHeight="1" spans="2:11">
      <c r="B24" s="180" t="s">
        <v>107</v>
      </c>
      <c r="C24" s="233" t="s">
        <v>109</v>
      </c>
      <c r="D24" s="233" t="s">
        <v>115</v>
      </c>
      <c r="E24" s="191">
        <v>680</v>
      </c>
      <c r="F24" s="180" t="s">
        <v>116</v>
      </c>
      <c r="G24" s="202">
        <v>138700.18</v>
      </c>
      <c r="H24" s="202">
        <v>138700.18</v>
      </c>
      <c r="I24" s="202"/>
      <c r="J24" s="209"/>
      <c r="K24" s="209"/>
    </row>
    <row r="25" ht="18.75" customHeight="1" spans="2:11">
      <c r="B25" s="180" t="s">
        <v>117</v>
      </c>
      <c r="C25" s="233"/>
      <c r="D25" s="233"/>
      <c r="E25" s="191">
        <v>680</v>
      </c>
      <c r="F25" s="180" t="s">
        <v>118</v>
      </c>
      <c r="G25" s="202">
        <v>562129.59</v>
      </c>
      <c r="H25" s="202">
        <v>562129.59</v>
      </c>
      <c r="I25" s="202"/>
      <c r="J25" s="209"/>
      <c r="K25" s="209"/>
    </row>
    <row r="26" ht="18.75" customHeight="1" spans="2:11">
      <c r="B26" s="180" t="s">
        <v>117</v>
      </c>
      <c r="C26" s="233" t="s">
        <v>94</v>
      </c>
      <c r="D26" s="233"/>
      <c r="E26" s="191">
        <v>680</v>
      </c>
      <c r="F26" s="180" t="s">
        <v>119</v>
      </c>
      <c r="G26" s="202">
        <v>562129.59</v>
      </c>
      <c r="H26" s="202">
        <v>562129.59</v>
      </c>
      <c r="I26" s="202"/>
      <c r="J26" s="209"/>
      <c r="K26" s="209"/>
    </row>
    <row r="27" ht="18.75" customHeight="1" spans="2:11">
      <c r="B27" s="180" t="s">
        <v>117</v>
      </c>
      <c r="C27" s="233" t="s">
        <v>94</v>
      </c>
      <c r="D27" s="233" t="s">
        <v>92</v>
      </c>
      <c r="E27" s="191">
        <v>680</v>
      </c>
      <c r="F27" s="180" t="s">
        <v>120</v>
      </c>
      <c r="G27" s="202">
        <v>562129.59</v>
      </c>
      <c r="H27" s="202">
        <v>562129.59</v>
      </c>
      <c r="I27" s="202"/>
      <c r="J27" s="209"/>
      <c r="K27" s="209"/>
    </row>
  </sheetData>
  <mergeCells count="12">
    <mergeCell ref="B2:K2"/>
    <mergeCell ref="B3:F3"/>
    <mergeCell ref="J3:K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K7" sqref="K7"/>
    </sheetView>
  </sheetViews>
  <sheetFormatPr defaultColWidth="10" defaultRowHeight="13.5"/>
  <cols>
    <col min="1" max="1" width="1.5" style="163" customWidth="1"/>
    <col min="2" max="2" width="27.5" style="163" customWidth="1"/>
    <col min="3" max="3" width="16.625" style="163" customWidth="1"/>
    <col min="4" max="4" width="29.625" style="163" customWidth="1"/>
    <col min="5" max="6" width="16.375" style="163" customWidth="1"/>
    <col min="7" max="8" width="9.375" style="163" customWidth="1"/>
    <col min="9" max="9" width="1.5" style="163" customWidth="1"/>
    <col min="10" max="12" width="9.75" style="163" customWidth="1"/>
    <col min="13" max="16384" width="10" style="163"/>
  </cols>
  <sheetData>
    <row r="1" ht="24.95" customHeight="1" spans="1:9">
      <c r="A1" s="214"/>
      <c r="B1" s="135"/>
      <c r="C1" s="215"/>
      <c r="D1" s="215"/>
      <c r="H1" s="216" t="s">
        <v>121</v>
      </c>
      <c r="I1" s="197" t="s">
        <v>4</v>
      </c>
    </row>
    <row r="2" ht="22.9" customHeight="1" spans="1:9">
      <c r="A2" s="217"/>
      <c r="B2" s="218" t="s">
        <v>122</v>
      </c>
      <c r="C2" s="218"/>
      <c r="D2" s="218"/>
      <c r="E2" s="218"/>
      <c r="F2" s="219"/>
      <c r="G2" s="219"/>
      <c r="H2" s="219"/>
      <c r="I2" s="224"/>
    </row>
    <row r="3" ht="19.5" customHeight="1" spans="1:9">
      <c r="A3" s="217"/>
      <c r="B3" s="170" t="s">
        <v>6</v>
      </c>
      <c r="C3" s="170"/>
      <c r="D3" s="165"/>
      <c r="F3" s="220" t="s">
        <v>7</v>
      </c>
      <c r="G3" s="220"/>
      <c r="H3" s="220"/>
      <c r="I3" s="225"/>
    </row>
    <row r="4" ht="30" customHeight="1" spans="1:9">
      <c r="A4" s="217"/>
      <c r="B4" s="142" t="s">
        <v>8</v>
      </c>
      <c r="C4" s="142"/>
      <c r="D4" s="142" t="s">
        <v>9</v>
      </c>
      <c r="E4" s="142"/>
      <c r="F4" s="142"/>
      <c r="G4" s="142"/>
      <c r="H4" s="142"/>
      <c r="I4" s="226"/>
    </row>
    <row r="5" ht="30" customHeight="1" spans="1:9">
      <c r="A5" s="217"/>
      <c r="B5" s="142" t="s">
        <v>10</v>
      </c>
      <c r="C5" s="142" t="s">
        <v>11</v>
      </c>
      <c r="D5" s="142" t="s">
        <v>10</v>
      </c>
      <c r="E5" s="142" t="s">
        <v>60</v>
      </c>
      <c r="F5" s="158" t="s">
        <v>123</v>
      </c>
      <c r="G5" s="158" t="s">
        <v>124</v>
      </c>
      <c r="H5" s="158" t="s">
        <v>125</v>
      </c>
      <c r="I5" s="197"/>
    </row>
    <row r="6" ht="30" customHeight="1" spans="1:9">
      <c r="A6" s="167"/>
      <c r="B6" s="147" t="s">
        <v>126</v>
      </c>
      <c r="C6" s="202">
        <v>13327672.95</v>
      </c>
      <c r="D6" s="147" t="s">
        <v>127</v>
      </c>
      <c r="E6" s="202">
        <v>13327672.95</v>
      </c>
      <c r="F6" s="221">
        <v>13327672.95</v>
      </c>
      <c r="G6" s="148"/>
      <c r="H6" s="148"/>
      <c r="I6" s="175"/>
    </row>
    <row r="7" ht="30" customHeight="1" spans="1:9">
      <c r="A7" s="167"/>
      <c r="B7" s="147" t="s">
        <v>128</v>
      </c>
      <c r="C7" s="202">
        <v>13327672.95</v>
      </c>
      <c r="D7" s="147" t="s">
        <v>129</v>
      </c>
      <c r="E7" s="202">
        <v>10748601.35</v>
      </c>
      <c r="F7" s="221">
        <v>10748601.35</v>
      </c>
      <c r="G7" s="148"/>
      <c r="H7" s="148"/>
      <c r="I7" s="175"/>
    </row>
    <row r="8" ht="30" customHeight="1" spans="1:9">
      <c r="A8" s="167"/>
      <c r="B8" s="147" t="s">
        <v>130</v>
      </c>
      <c r="C8" s="148"/>
      <c r="D8" s="147" t="s">
        <v>131</v>
      </c>
      <c r="E8" s="202"/>
      <c r="F8" s="221"/>
      <c r="G8" s="148"/>
      <c r="H8" s="148"/>
      <c r="I8" s="175"/>
    </row>
    <row r="9" ht="30" customHeight="1" spans="1:9">
      <c r="A9" s="167"/>
      <c r="B9" s="147" t="s">
        <v>132</v>
      </c>
      <c r="C9" s="148"/>
      <c r="D9" s="147" t="s">
        <v>133</v>
      </c>
      <c r="E9" s="202"/>
      <c r="F9" s="221"/>
      <c r="G9" s="148"/>
      <c r="H9" s="148"/>
      <c r="I9" s="175"/>
    </row>
    <row r="10" ht="30" customHeight="1" spans="1:9">
      <c r="A10" s="167"/>
      <c r="B10" s="147" t="s">
        <v>134</v>
      </c>
      <c r="C10" s="148"/>
      <c r="D10" s="147" t="s">
        <v>135</v>
      </c>
      <c r="E10" s="202"/>
      <c r="F10" s="221"/>
      <c r="G10" s="148"/>
      <c r="H10" s="148"/>
      <c r="I10" s="175"/>
    </row>
    <row r="11" ht="30" customHeight="1" spans="1:9">
      <c r="A11" s="167"/>
      <c r="B11" s="147" t="s">
        <v>128</v>
      </c>
      <c r="C11" s="148"/>
      <c r="D11" s="147" t="s">
        <v>136</v>
      </c>
      <c r="E11" s="202"/>
      <c r="F11" s="221"/>
      <c r="G11" s="148"/>
      <c r="H11" s="148"/>
      <c r="I11" s="175"/>
    </row>
    <row r="12" ht="30" customHeight="1" spans="1:9">
      <c r="A12" s="167"/>
      <c r="B12" s="147" t="s">
        <v>130</v>
      </c>
      <c r="C12" s="148"/>
      <c r="D12" s="147" t="s">
        <v>137</v>
      </c>
      <c r="E12" s="202"/>
      <c r="F12" s="221"/>
      <c r="G12" s="148"/>
      <c r="H12" s="148"/>
      <c r="I12" s="175"/>
    </row>
    <row r="13" ht="30" customHeight="1" spans="1:9">
      <c r="A13" s="167"/>
      <c r="B13" s="147" t="s">
        <v>132</v>
      </c>
      <c r="C13" s="148"/>
      <c r="D13" s="147" t="s">
        <v>138</v>
      </c>
      <c r="E13" s="202"/>
      <c r="F13" s="221"/>
      <c r="G13" s="148"/>
      <c r="H13" s="148"/>
      <c r="I13" s="175"/>
    </row>
    <row r="14" ht="30" customHeight="1" spans="1:9">
      <c r="A14" s="167"/>
      <c r="B14" s="147" t="s">
        <v>139</v>
      </c>
      <c r="C14" s="148"/>
      <c r="D14" s="147" t="s">
        <v>140</v>
      </c>
      <c r="E14" s="202">
        <v>1494244.7</v>
      </c>
      <c r="F14" s="221">
        <v>1494244.7</v>
      </c>
      <c r="G14" s="148"/>
      <c r="H14" s="148"/>
      <c r="I14" s="175"/>
    </row>
    <row r="15" ht="30" customHeight="1" spans="1:9">
      <c r="A15" s="167"/>
      <c r="B15" s="147" t="s">
        <v>139</v>
      </c>
      <c r="C15" s="148"/>
      <c r="D15" s="147" t="s">
        <v>141</v>
      </c>
      <c r="E15" s="202"/>
      <c r="F15" s="221"/>
      <c r="G15" s="148"/>
      <c r="H15" s="148"/>
      <c r="I15" s="175"/>
    </row>
    <row r="16" ht="30" customHeight="1" spans="1:9">
      <c r="A16" s="167"/>
      <c r="B16" s="147" t="s">
        <v>139</v>
      </c>
      <c r="C16" s="148"/>
      <c r="D16" s="147" t="s">
        <v>142</v>
      </c>
      <c r="E16" s="202">
        <v>522697.31</v>
      </c>
      <c r="F16" s="221">
        <v>522697.31</v>
      </c>
      <c r="G16" s="148"/>
      <c r="H16" s="148"/>
      <c r="I16" s="175"/>
    </row>
    <row r="17" ht="30" customHeight="1" spans="1:9">
      <c r="A17" s="167"/>
      <c r="B17" s="147" t="s">
        <v>139</v>
      </c>
      <c r="C17" s="148"/>
      <c r="D17" s="147" t="s">
        <v>143</v>
      </c>
      <c r="E17" s="202"/>
      <c r="F17" s="221"/>
      <c r="G17" s="148"/>
      <c r="H17" s="148"/>
      <c r="I17" s="175"/>
    </row>
    <row r="18" ht="30" customHeight="1" spans="1:9">
      <c r="A18" s="167"/>
      <c r="B18" s="147" t="s">
        <v>139</v>
      </c>
      <c r="C18" s="148"/>
      <c r="D18" s="147" t="s">
        <v>144</v>
      </c>
      <c r="E18" s="202"/>
      <c r="F18" s="221"/>
      <c r="G18" s="148"/>
      <c r="H18" s="148"/>
      <c r="I18" s="175"/>
    </row>
    <row r="19" ht="30" customHeight="1" spans="1:9">
      <c r="A19" s="167"/>
      <c r="B19" s="147" t="s">
        <v>139</v>
      </c>
      <c r="C19" s="148"/>
      <c r="D19" s="147" t="s">
        <v>145</v>
      </c>
      <c r="E19" s="202"/>
      <c r="F19" s="221"/>
      <c r="G19" s="148"/>
      <c r="H19" s="148"/>
      <c r="I19" s="175"/>
    </row>
    <row r="20" ht="30" customHeight="1" spans="1:9">
      <c r="A20" s="167"/>
      <c r="B20" s="147" t="s">
        <v>139</v>
      </c>
      <c r="C20" s="148"/>
      <c r="D20" s="147" t="s">
        <v>146</v>
      </c>
      <c r="E20" s="202"/>
      <c r="F20" s="221"/>
      <c r="G20" s="148"/>
      <c r="H20" s="148"/>
      <c r="I20" s="175"/>
    </row>
    <row r="21" ht="30" customHeight="1" spans="1:9">
      <c r="A21" s="167"/>
      <c r="B21" s="147" t="s">
        <v>139</v>
      </c>
      <c r="C21" s="148"/>
      <c r="D21" s="147" t="s">
        <v>147</v>
      </c>
      <c r="E21" s="202"/>
      <c r="F21" s="221"/>
      <c r="G21" s="148"/>
      <c r="H21" s="148"/>
      <c r="I21" s="175"/>
    </row>
    <row r="22" ht="30" customHeight="1" spans="1:9">
      <c r="A22" s="167"/>
      <c r="B22" s="147" t="s">
        <v>139</v>
      </c>
      <c r="C22" s="148"/>
      <c r="D22" s="147" t="s">
        <v>148</v>
      </c>
      <c r="E22" s="202"/>
      <c r="F22" s="221"/>
      <c r="G22" s="148"/>
      <c r="H22" s="148"/>
      <c r="I22" s="175"/>
    </row>
    <row r="23" ht="30" customHeight="1" spans="1:9">
      <c r="A23" s="167"/>
      <c r="B23" s="147" t="s">
        <v>139</v>
      </c>
      <c r="C23" s="148"/>
      <c r="D23" s="147" t="s">
        <v>149</v>
      </c>
      <c r="E23" s="202"/>
      <c r="F23" s="221"/>
      <c r="G23" s="148"/>
      <c r="H23" s="148"/>
      <c r="I23" s="175"/>
    </row>
    <row r="24" ht="30" customHeight="1" spans="1:9">
      <c r="A24" s="167"/>
      <c r="B24" s="147" t="s">
        <v>139</v>
      </c>
      <c r="C24" s="148"/>
      <c r="D24" s="147" t="s">
        <v>150</v>
      </c>
      <c r="E24" s="202"/>
      <c r="F24" s="221"/>
      <c r="G24" s="148"/>
      <c r="H24" s="148"/>
      <c r="I24" s="175"/>
    </row>
    <row r="25" ht="30" customHeight="1" spans="1:9">
      <c r="A25" s="167"/>
      <c r="B25" s="147" t="s">
        <v>139</v>
      </c>
      <c r="C25" s="148"/>
      <c r="D25" s="147" t="s">
        <v>151</v>
      </c>
      <c r="E25" s="202"/>
      <c r="F25" s="221"/>
      <c r="G25" s="148"/>
      <c r="H25" s="148"/>
      <c r="I25" s="175"/>
    </row>
    <row r="26" ht="30" customHeight="1" spans="1:9">
      <c r="A26" s="167"/>
      <c r="B26" s="147" t="s">
        <v>139</v>
      </c>
      <c r="C26" s="148"/>
      <c r="D26" s="147" t="s">
        <v>152</v>
      </c>
      <c r="E26" s="202">
        <v>562129.59</v>
      </c>
      <c r="F26" s="221">
        <v>562129.59</v>
      </c>
      <c r="G26" s="148"/>
      <c r="H26" s="148"/>
      <c r="I26" s="175"/>
    </row>
    <row r="27" ht="30" customHeight="1" spans="1:9">
      <c r="A27" s="167"/>
      <c r="B27" s="147" t="s">
        <v>139</v>
      </c>
      <c r="C27" s="148"/>
      <c r="D27" s="147" t="s">
        <v>153</v>
      </c>
      <c r="E27" s="222"/>
      <c r="F27" s="222"/>
      <c r="G27" s="148"/>
      <c r="H27" s="148"/>
      <c r="I27" s="175"/>
    </row>
    <row r="28" ht="30" customHeight="1" spans="1:9">
      <c r="A28" s="167"/>
      <c r="B28" s="147" t="s">
        <v>139</v>
      </c>
      <c r="C28" s="148"/>
      <c r="D28" s="147" t="s">
        <v>154</v>
      </c>
      <c r="E28" s="222"/>
      <c r="F28" s="222"/>
      <c r="G28" s="148"/>
      <c r="H28" s="148"/>
      <c r="I28" s="175"/>
    </row>
    <row r="29" ht="30" customHeight="1" spans="1:9">
      <c r="A29" s="167"/>
      <c r="B29" s="147" t="s">
        <v>139</v>
      </c>
      <c r="C29" s="148"/>
      <c r="D29" s="147" t="s">
        <v>155</v>
      </c>
      <c r="E29" s="222"/>
      <c r="F29" s="222"/>
      <c r="G29" s="148"/>
      <c r="H29" s="148"/>
      <c r="I29" s="175"/>
    </row>
    <row r="30" ht="30" customHeight="1" spans="1:9">
      <c r="A30" s="167"/>
      <c r="B30" s="147" t="s">
        <v>139</v>
      </c>
      <c r="C30" s="148"/>
      <c r="D30" s="147" t="s">
        <v>156</v>
      </c>
      <c r="E30" s="222"/>
      <c r="F30" s="222"/>
      <c r="G30" s="148"/>
      <c r="H30" s="148"/>
      <c r="I30" s="175"/>
    </row>
    <row r="31" ht="30" customHeight="1" spans="1:9">
      <c r="A31" s="167"/>
      <c r="B31" s="147" t="s">
        <v>139</v>
      </c>
      <c r="C31" s="148"/>
      <c r="D31" s="147" t="s">
        <v>157</v>
      </c>
      <c r="E31" s="222"/>
      <c r="F31" s="222"/>
      <c r="G31" s="148"/>
      <c r="H31" s="148"/>
      <c r="I31" s="175"/>
    </row>
    <row r="32" ht="30" customHeight="1" spans="1:9">
      <c r="A32" s="167"/>
      <c r="B32" s="147" t="s">
        <v>139</v>
      </c>
      <c r="C32" s="148"/>
      <c r="D32" s="147" t="s">
        <v>158</v>
      </c>
      <c r="E32" s="222"/>
      <c r="F32" s="222"/>
      <c r="G32" s="148"/>
      <c r="H32" s="148"/>
      <c r="I32" s="175"/>
    </row>
    <row r="33" ht="30" customHeight="1" spans="1:9">
      <c r="A33" s="167"/>
      <c r="B33" s="147" t="s">
        <v>139</v>
      </c>
      <c r="C33" s="148"/>
      <c r="D33" s="147" t="s">
        <v>159</v>
      </c>
      <c r="E33" s="222"/>
      <c r="F33" s="222"/>
      <c r="G33" s="148"/>
      <c r="H33" s="148"/>
      <c r="I33" s="175"/>
    </row>
    <row r="34" ht="9.75" customHeight="1" spans="1:9">
      <c r="A34" s="223"/>
      <c r="B34" s="223"/>
      <c r="C34" s="223"/>
      <c r="D34" s="165"/>
      <c r="E34" s="223"/>
      <c r="F34" s="223"/>
      <c r="G34" s="223"/>
      <c r="H34" s="223"/>
      <c r="I34" s="227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N33"/>
  <sheetViews>
    <sheetView workbookViewId="0">
      <pane ySplit="6" topLeftCell="A7" activePane="bottomLeft" state="frozen"/>
      <selection/>
      <selection pane="bottomLeft" activeCell="E10" sqref="E10"/>
    </sheetView>
  </sheetViews>
  <sheetFormatPr defaultColWidth="10" defaultRowHeight="13.5"/>
  <cols>
    <col min="1" max="1" width="1.5" style="163" customWidth="1"/>
    <col min="2" max="3" width="3.875" style="163" customWidth="1"/>
    <col min="4" max="4" width="5.875" style="163" customWidth="1"/>
    <col min="5" max="5" width="28.625" style="163" customWidth="1"/>
    <col min="6" max="9" width="17.5" style="163" customWidth="1"/>
    <col min="10" max="10" width="15.625" style="163" customWidth="1"/>
    <col min="11" max="13" width="5.875" style="163" customWidth="1"/>
    <col min="14" max="16" width="7.25" style="163" customWidth="1"/>
    <col min="17" max="23" width="5.875" style="163" customWidth="1"/>
    <col min="24" max="26" width="7.25" style="163" customWidth="1"/>
    <col min="27" max="33" width="5.875" style="163" customWidth="1"/>
    <col min="34" max="39" width="7.25" style="163" customWidth="1"/>
    <col min="40" max="40" width="1.5" style="163" customWidth="1"/>
    <col min="41" max="42" width="9.75" style="163" customWidth="1"/>
    <col min="43" max="16384" width="10" style="163"/>
  </cols>
  <sheetData>
    <row r="1" ht="24.95" customHeight="1" spans="1:40">
      <c r="A1" s="186"/>
      <c r="B1" s="135"/>
      <c r="C1" s="135"/>
      <c r="D1" s="187"/>
      <c r="E1" s="187"/>
      <c r="F1" s="164"/>
      <c r="G1" s="164"/>
      <c r="H1" s="164"/>
      <c r="I1" s="187"/>
      <c r="J1" s="187"/>
      <c r="K1" s="164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8" t="s">
        <v>160</v>
      </c>
      <c r="AN1" s="212"/>
    </row>
    <row r="2" ht="22.9" customHeight="1" spans="1:40">
      <c r="A2" s="164"/>
      <c r="B2" s="168" t="s">
        <v>161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212"/>
    </row>
    <row r="3" ht="19.5" customHeight="1" spans="1:40">
      <c r="A3" s="169"/>
      <c r="B3" s="170" t="s">
        <v>6</v>
      </c>
      <c r="C3" s="170"/>
      <c r="D3" s="170"/>
      <c r="E3" s="170"/>
      <c r="F3" s="205"/>
      <c r="G3" s="169"/>
      <c r="H3" s="171"/>
      <c r="I3" s="205"/>
      <c r="J3" s="205"/>
      <c r="K3" s="207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171" t="s">
        <v>7</v>
      </c>
      <c r="AM3" s="171"/>
      <c r="AN3" s="213"/>
    </row>
    <row r="4" ht="24.4" customHeight="1" spans="1:40">
      <c r="A4" s="167"/>
      <c r="B4" s="158" t="s">
        <v>10</v>
      </c>
      <c r="C4" s="158"/>
      <c r="D4" s="158"/>
      <c r="E4" s="158"/>
      <c r="F4" s="158" t="s">
        <v>162</v>
      </c>
      <c r="G4" s="158" t="s">
        <v>163</v>
      </c>
      <c r="H4" s="158"/>
      <c r="I4" s="158"/>
      <c r="J4" s="158"/>
      <c r="K4" s="158"/>
      <c r="L4" s="158"/>
      <c r="M4" s="158"/>
      <c r="N4" s="158"/>
      <c r="O4" s="158"/>
      <c r="P4" s="158"/>
      <c r="Q4" s="158" t="s">
        <v>164</v>
      </c>
      <c r="R4" s="158"/>
      <c r="S4" s="158"/>
      <c r="T4" s="158"/>
      <c r="U4" s="158"/>
      <c r="V4" s="158"/>
      <c r="W4" s="158"/>
      <c r="X4" s="158"/>
      <c r="Y4" s="158"/>
      <c r="Z4" s="158"/>
      <c r="AA4" s="158" t="s">
        <v>165</v>
      </c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97"/>
    </row>
    <row r="5" ht="31.5" customHeight="1" spans="1:40">
      <c r="A5" s="167"/>
      <c r="B5" s="158" t="s">
        <v>166</v>
      </c>
      <c r="C5" s="158"/>
      <c r="D5" s="158" t="s">
        <v>71</v>
      </c>
      <c r="E5" s="158" t="s">
        <v>85</v>
      </c>
      <c r="F5" s="158"/>
      <c r="G5" s="158" t="s">
        <v>60</v>
      </c>
      <c r="H5" s="158" t="s">
        <v>167</v>
      </c>
      <c r="I5" s="158"/>
      <c r="J5" s="158"/>
      <c r="K5" s="158" t="s">
        <v>168</v>
      </c>
      <c r="L5" s="158"/>
      <c r="M5" s="158"/>
      <c r="N5" s="158" t="s">
        <v>169</v>
      </c>
      <c r="O5" s="158"/>
      <c r="P5" s="158"/>
      <c r="Q5" s="158" t="s">
        <v>60</v>
      </c>
      <c r="R5" s="158" t="s">
        <v>167</v>
      </c>
      <c r="S5" s="158"/>
      <c r="T5" s="158"/>
      <c r="U5" s="158" t="s">
        <v>168</v>
      </c>
      <c r="V5" s="158"/>
      <c r="W5" s="158"/>
      <c r="X5" s="158" t="s">
        <v>169</v>
      </c>
      <c r="Y5" s="158"/>
      <c r="Z5" s="158"/>
      <c r="AA5" s="158" t="s">
        <v>60</v>
      </c>
      <c r="AB5" s="158" t="s">
        <v>167</v>
      </c>
      <c r="AC5" s="158"/>
      <c r="AD5" s="158"/>
      <c r="AE5" s="158" t="s">
        <v>168</v>
      </c>
      <c r="AF5" s="158"/>
      <c r="AG5" s="158"/>
      <c r="AH5" s="158" t="s">
        <v>169</v>
      </c>
      <c r="AI5" s="158"/>
      <c r="AJ5" s="158"/>
      <c r="AK5" s="158" t="s">
        <v>170</v>
      </c>
      <c r="AL5" s="158"/>
      <c r="AM5" s="158"/>
      <c r="AN5" s="197"/>
    </row>
    <row r="6" ht="39" customHeight="1" spans="1:40">
      <c r="A6" s="165"/>
      <c r="B6" s="158" t="s">
        <v>86</v>
      </c>
      <c r="C6" s="158" t="s">
        <v>87</v>
      </c>
      <c r="D6" s="158"/>
      <c r="E6" s="158"/>
      <c r="F6" s="158"/>
      <c r="G6" s="158"/>
      <c r="H6" s="158" t="s">
        <v>171</v>
      </c>
      <c r="I6" s="158" t="s">
        <v>80</v>
      </c>
      <c r="J6" s="158" t="s">
        <v>81</v>
      </c>
      <c r="K6" s="158" t="s">
        <v>171</v>
      </c>
      <c r="L6" s="158" t="s">
        <v>80</v>
      </c>
      <c r="M6" s="158" t="s">
        <v>81</v>
      </c>
      <c r="N6" s="158" t="s">
        <v>171</v>
      </c>
      <c r="O6" s="158" t="s">
        <v>172</v>
      </c>
      <c r="P6" s="158" t="s">
        <v>173</v>
      </c>
      <c r="Q6" s="158"/>
      <c r="R6" s="158" t="s">
        <v>171</v>
      </c>
      <c r="S6" s="158" t="s">
        <v>80</v>
      </c>
      <c r="T6" s="158" t="s">
        <v>81</v>
      </c>
      <c r="U6" s="158" t="s">
        <v>171</v>
      </c>
      <c r="V6" s="158" t="s">
        <v>80</v>
      </c>
      <c r="W6" s="158" t="s">
        <v>81</v>
      </c>
      <c r="X6" s="158" t="s">
        <v>171</v>
      </c>
      <c r="Y6" s="158" t="s">
        <v>172</v>
      </c>
      <c r="Z6" s="158" t="s">
        <v>173</v>
      </c>
      <c r="AA6" s="158"/>
      <c r="AB6" s="158" t="s">
        <v>171</v>
      </c>
      <c r="AC6" s="158" t="s">
        <v>80</v>
      </c>
      <c r="AD6" s="158" t="s">
        <v>81</v>
      </c>
      <c r="AE6" s="158" t="s">
        <v>171</v>
      </c>
      <c r="AF6" s="158" t="s">
        <v>80</v>
      </c>
      <c r="AG6" s="158" t="s">
        <v>81</v>
      </c>
      <c r="AH6" s="158" t="s">
        <v>171</v>
      </c>
      <c r="AI6" s="158" t="s">
        <v>172</v>
      </c>
      <c r="AJ6" s="158" t="s">
        <v>173</v>
      </c>
      <c r="AK6" s="158" t="s">
        <v>171</v>
      </c>
      <c r="AL6" s="158" t="s">
        <v>172</v>
      </c>
      <c r="AM6" s="158" t="s">
        <v>173</v>
      </c>
      <c r="AN6" s="197"/>
    </row>
    <row r="7" ht="22.9" customHeight="1" spans="1:40">
      <c r="A7" s="167"/>
      <c r="B7" s="142"/>
      <c r="C7" s="142"/>
      <c r="D7" s="142"/>
      <c r="E7" s="142" t="s">
        <v>73</v>
      </c>
      <c r="F7" s="199">
        <f>G7</f>
        <v>13327672.95</v>
      </c>
      <c r="G7" s="199">
        <f>H7</f>
        <v>13327672.95</v>
      </c>
      <c r="H7" s="199">
        <v>13327672.95</v>
      </c>
      <c r="I7" s="208">
        <f>SUM(I8:I33)</f>
        <v>8242672.95</v>
      </c>
      <c r="J7" s="208">
        <f>SUM(J8:J33)</f>
        <v>5085000</v>
      </c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97"/>
    </row>
    <row r="8" ht="17.25" customHeight="1" spans="1:40">
      <c r="A8" s="167"/>
      <c r="B8" s="179" t="s">
        <v>174</v>
      </c>
      <c r="C8" s="190" t="s">
        <v>92</v>
      </c>
      <c r="D8" s="191">
        <v>680</v>
      </c>
      <c r="E8" s="192" t="s">
        <v>175</v>
      </c>
      <c r="F8" s="202">
        <f>G8</f>
        <v>1592460</v>
      </c>
      <c r="G8" s="202">
        <f t="shared" ref="G8:G33" si="0">H8</f>
        <v>1592460</v>
      </c>
      <c r="H8" s="202">
        <f>I8+J8</f>
        <v>1592460</v>
      </c>
      <c r="I8" s="202">
        <f>922092+670368</f>
        <v>1592460</v>
      </c>
      <c r="J8" s="158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97"/>
    </row>
    <row r="9" ht="17.25" customHeight="1" spans="1:40">
      <c r="A9" s="167"/>
      <c r="B9" s="179" t="s">
        <v>174</v>
      </c>
      <c r="C9" s="190" t="s">
        <v>94</v>
      </c>
      <c r="D9" s="191">
        <v>680</v>
      </c>
      <c r="E9" s="192" t="s">
        <v>176</v>
      </c>
      <c r="F9" s="202">
        <f t="shared" ref="F9:F33" si="1">G9</f>
        <v>824291.28</v>
      </c>
      <c r="G9" s="202">
        <f t="shared" si="0"/>
        <v>824291.28</v>
      </c>
      <c r="H9" s="202">
        <f t="shared" ref="H9:H33" si="2">I9+J9</f>
        <v>824291.28</v>
      </c>
      <c r="I9" s="202">
        <f>741097.2+83194.08</f>
        <v>824291.28</v>
      </c>
      <c r="J9" s="158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97"/>
    </row>
    <row r="10" ht="17.25" customHeight="1" spans="1:40">
      <c r="A10" s="167"/>
      <c r="B10" s="179" t="s">
        <v>174</v>
      </c>
      <c r="C10" s="190" t="s">
        <v>113</v>
      </c>
      <c r="D10" s="191">
        <v>680</v>
      </c>
      <c r="E10" s="192" t="s">
        <v>177</v>
      </c>
      <c r="F10" s="202">
        <f t="shared" si="1"/>
        <v>1076131</v>
      </c>
      <c r="G10" s="202">
        <f t="shared" si="0"/>
        <v>1076131</v>
      </c>
      <c r="H10" s="202">
        <f t="shared" si="2"/>
        <v>1076131</v>
      </c>
      <c r="I10" s="202">
        <v>1076131</v>
      </c>
      <c r="J10" s="158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97"/>
    </row>
    <row r="11" ht="17.25" customHeight="1" spans="1:40">
      <c r="A11" s="167"/>
      <c r="B11" s="179" t="s">
        <v>174</v>
      </c>
      <c r="C11" s="190" t="s">
        <v>178</v>
      </c>
      <c r="D11" s="191">
        <v>680</v>
      </c>
      <c r="E11" s="192" t="s">
        <v>179</v>
      </c>
      <c r="F11" s="202">
        <f t="shared" si="1"/>
        <v>1130457</v>
      </c>
      <c r="G11" s="202">
        <f t="shared" si="0"/>
        <v>1130457</v>
      </c>
      <c r="H11" s="202">
        <f t="shared" si="2"/>
        <v>1130457</v>
      </c>
      <c r="I11" s="202">
        <v>1130457</v>
      </c>
      <c r="J11" s="158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97"/>
    </row>
    <row r="12" ht="17.25" customHeight="1" spans="1:40">
      <c r="A12" s="167"/>
      <c r="B12" s="179" t="s">
        <v>180</v>
      </c>
      <c r="C12" s="190" t="s">
        <v>96</v>
      </c>
      <c r="D12" s="191">
        <v>680</v>
      </c>
      <c r="E12" s="192" t="s">
        <v>181</v>
      </c>
      <c r="F12" s="202">
        <f t="shared" si="1"/>
        <v>706233.64</v>
      </c>
      <c r="G12" s="202">
        <f t="shared" si="0"/>
        <v>706233.64</v>
      </c>
      <c r="H12" s="202">
        <f t="shared" si="2"/>
        <v>706233.64</v>
      </c>
      <c r="I12" s="202">
        <f>404790.59+301443.05</f>
        <v>706233.64</v>
      </c>
      <c r="J12" s="158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97"/>
    </row>
    <row r="13" ht="17.25" customHeight="1" spans="1:40">
      <c r="A13" s="167"/>
      <c r="B13" s="179" t="s">
        <v>174</v>
      </c>
      <c r="C13" s="190" t="s">
        <v>182</v>
      </c>
      <c r="D13" s="191">
        <v>680</v>
      </c>
      <c r="E13" s="192" t="s">
        <v>183</v>
      </c>
      <c r="F13" s="202">
        <f t="shared" si="1"/>
        <v>360699.83</v>
      </c>
      <c r="G13" s="202">
        <f t="shared" si="0"/>
        <v>360699.83</v>
      </c>
      <c r="H13" s="202">
        <f t="shared" si="2"/>
        <v>360699.83</v>
      </c>
      <c r="I13" s="202">
        <f>215630.36+145069.47</f>
        <v>360699.83</v>
      </c>
      <c r="J13" s="158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97"/>
    </row>
    <row r="14" ht="17.25" customHeight="1" spans="1:40">
      <c r="A14" s="167"/>
      <c r="B14" s="179" t="s">
        <v>174</v>
      </c>
      <c r="C14" s="190" t="s">
        <v>109</v>
      </c>
      <c r="D14" s="191">
        <v>680</v>
      </c>
      <c r="E14" s="192" t="s">
        <v>184</v>
      </c>
      <c r="F14" s="202">
        <f t="shared" si="1"/>
        <v>243400.46</v>
      </c>
      <c r="G14" s="202">
        <f t="shared" si="0"/>
        <v>243400.46</v>
      </c>
      <c r="H14" s="202">
        <f t="shared" si="2"/>
        <v>243400.46</v>
      </c>
      <c r="I14" s="202">
        <f>166609.69+76790.77</f>
        <v>243400.46</v>
      </c>
      <c r="J14" s="158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97"/>
    </row>
    <row r="15" ht="17.25" customHeight="1" spans="1:40">
      <c r="A15" s="167"/>
      <c r="B15" s="179" t="s">
        <v>174</v>
      </c>
      <c r="C15" s="190" t="s">
        <v>185</v>
      </c>
      <c r="D15" s="191">
        <v>680</v>
      </c>
      <c r="E15" s="192" t="s">
        <v>186</v>
      </c>
      <c r="F15" s="202">
        <f t="shared" si="1"/>
        <v>35082.99</v>
      </c>
      <c r="G15" s="202">
        <f t="shared" si="0"/>
        <v>35082.99</v>
      </c>
      <c r="H15" s="202">
        <f t="shared" si="2"/>
        <v>35082.99</v>
      </c>
      <c r="I15" s="202">
        <f>8706.72+26376.27</f>
        <v>35082.99</v>
      </c>
      <c r="J15" s="158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97"/>
    </row>
    <row r="16" ht="17.25" customHeight="1" spans="1:40">
      <c r="A16" s="167"/>
      <c r="B16" s="179" t="s">
        <v>174</v>
      </c>
      <c r="C16" s="190" t="s">
        <v>187</v>
      </c>
      <c r="D16" s="191">
        <v>680</v>
      </c>
      <c r="E16" s="192" t="s">
        <v>188</v>
      </c>
      <c r="F16" s="202">
        <f t="shared" si="1"/>
        <v>562129.59</v>
      </c>
      <c r="G16" s="202">
        <f t="shared" si="0"/>
        <v>562129.59</v>
      </c>
      <c r="H16" s="202">
        <f t="shared" si="2"/>
        <v>562129.59</v>
      </c>
      <c r="I16" s="202">
        <f>336047.3+226082.29</f>
        <v>562129.59</v>
      </c>
      <c r="J16" s="158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97"/>
    </row>
    <row r="17" ht="17.25" customHeight="1" spans="1:40">
      <c r="A17" s="167"/>
      <c r="B17" s="179" t="s">
        <v>174</v>
      </c>
      <c r="C17" s="194" t="s">
        <v>115</v>
      </c>
      <c r="D17" s="191">
        <v>680</v>
      </c>
      <c r="E17" s="206" t="s">
        <v>189</v>
      </c>
      <c r="F17" s="202">
        <f t="shared" si="1"/>
        <v>61074</v>
      </c>
      <c r="G17" s="202">
        <f t="shared" si="0"/>
        <v>61074</v>
      </c>
      <c r="H17" s="202">
        <f t="shared" si="2"/>
        <v>61074</v>
      </c>
      <c r="I17" s="202">
        <v>61074</v>
      </c>
      <c r="J17" s="209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97"/>
    </row>
    <row r="18" ht="17.25" customHeight="1" spans="1:40">
      <c r="A18" s="167"/>
      <c r="B18" s="179" t="s">
        <v>190</v>
      </c>
      <c r="C18" s="194" t="s">
        <v>92</v>
      </c>
      <c r="D18" s="191">
        <v>680</v>
      </c>
      <c r="E18" s="206" t="s">
        <v>191</v>
      </c>
      <c r="F18" s="202">
        <f t="shared" si="1"/>
        <v>107440</v>
      </c>
      <c r="G18" s="202">
        <f t="shared" si="0"/>
        <v>107440</v>
      </c>
      <c r="H18" s="202">
        <f t="shared" si="2"/>
        <v>107440</v>
      </c>
      <c r="I18" s="202">
        <f>55420+52020</f>
        <v>107440</v>
      </c>
      <c r="J18" s="209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97"/>
    </row>
    <row r="19" ht="17.25" customHeight="1" spans="1:40">
      <c r="A19" s="167"/>
      <c r="B19" s="179" t="s">
        <v>190</v>
      </c>
      <c r="C19" s="194" t="s">
        <v>113</v>
      </c>
      <c r="D19" s="191">
        <v>680</v>
      </c>
      <c r="E19" s="206" t="s">
        <v>192</v>
      </c>
      <c r="F19" s="202">
        <f t="shared" si="1"/>
        <v>50000</v>
      </c>
      <c r="G19" s="202">
        <f t="shared" si="0"/>
        <v>50000</v>
      </c>
      <c r="H19" s="202">
        <f t="shared" si="2"/>
        <v>50000</v>
      </c>
      <c r="I19" s="210"/>
      <c r="J19" s="202">
        <v>50000</v>
      </c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97"/>
    </row>
    <row r="20" ht="17.25" customHeight="1" spans="1:40">
      <c r="A20" s="167"/>
      <c r="B20" s="179" t="s">
        <v>190</v>
      </c>
      <c r="C20" s="194" t="s">
        <v>102</v>
      </c>
      <c r="D20" s="191">
        <v>680</v>
      </c>
      <c r="E20" s="206" t="s">
        <v>193</v>
      </c>
      <c r="F20" s="202">
        <f t="shared" si="1"/>
        <v>10710</v>
      </c>
      <c r="G20" s="202">
        <f t="shared" si="0"/>
        <v>10710</v>
      </c>
      <c r="H20" s="202">
        <f t="shared" si="2"/>
        <v>10710</v>
      </c>
      <c r="I20" s="202">
        <f>5508+5202</f>
        <v>10710</v>
      </c>
      <c r="J20" s="209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97"/>
    </row>
    <row r="21" ht="17.25" customHeight="1" spans="1:40">
      <c r="A21" s="167"/>
      <c r="B21" s="179" t="s">
        <v>190</v>
      </c>
      <c r="C21" s="194" t="s">
        <v>194</v>
      </c>
      <c r="D21" s="191">
        <v>680</v>
      </c>
      <c r="E21" s="206" t="s">
        <v>195</v>
      </c>
      <c r="F21" s="202">
        <f t="shared" si="1"/>
        <v>26775</v>
      </c>
      <c r="G21" s="202">
        <f t="shared" si="0"/>
        <v>26775</v>
      </c>
      <c r="H21" s="202">
        <f t="shared" si="2"/>
        <v>26775</v>
      </c>
      <c r="I21" s="202">
        <f>13770+13005</f>
        <v>26775</v>
      </c>
      <c r="J21" s="209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97"/>
    </row>
    <row r="22" ht="17.25" customHeight="1" spans="1:40">
      <c r="A22" s="167"/>
      <c r="B22" s="179" t="s">
        <v>190</v>
      </c>
      <c r="C22" s="194" t="s">
        <v>178</v>
      </c>
      <c r="D22" s="191">
        <v>680</v>
      </c>
      <c r="E22" s="206" t="s">
        <v>196</v>
      </c>
      <c r="F22" s="202">
        <f t="shared" si="1"/>
        <v>38004</v>
      </c>
      <c r="G22" s="202">
        <f t="shared" si="0"/>
        <v>38004</v>
      </c>
      <c r="H22" s="202">
        <f t="shared" si="2"/>
        <v>38004</v>
      </c>
      <c r="I22" s="202">
        <v>38004</v>
      </c>
      <c r="J22" s="209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97"/>
    </row>
    <row r="23" ht="17.25" customHeight="1" spans="1:40">
      <c r="A23" s="167"/>
      <c r="B23" s="179" t="s">
        <v>190</v>
      </c>
      <c r="C23" s="194" t="s">
        <v>109</v>
      </c>
      <c r="D23" s="191">
        <v>680</v>
      </c>
      <c r="E23" s="206" t="s">
        <v>197</v>
      </c>
      <c r="F23" s="202">
        <f t="shared" si="1"/>
        <v>321300</v>
      </c>
      <c r="G23" s="202">
        <f t="shared" si="0"/>
        <v>321300</v>
      </c>
      <c r="H23" s="202">
        <f t="shared" si="2"/>
        <v>321300</v>
      </c>
      <c r="I23" s="202">
        <f>165240+156060</f>
        <v>321300</v>
      </c>
      <c r="J23" s="209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97"/>
    </row>
    <row r="24" ht="17.25" customHeight="1" spans="1:40">
      <c r="A24" s="167"/>
      <c r="B24" s="179" t="s">
        <v>190</v>
      </c>
      <c r="C24" s="194" t="s">
        <v>198</v>
      </c>
      <c r="D24" s="191">
        <v>680</v>
      </c>
      <c r="E24" s="206" t="s">
        <v>199</v>
      </c>
      <c r="F24" s="202">
        <f t="shared" si="1"/>
        <v>13158</v>
      </c>
      <c r="G24" s="202">
        <f t="shared" si="0"/>
        <v>13158</v>
      </c>
      <c r="H24" s="202">
        <f t="shared" si="2"/>
        <v>13158</v>
      </c>
      <c r="I24" s="202">
        <v>13158</v>
      </c>
      <c r="J24" s="209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97"/>
    </row>
    <row r="25" ht="17.25" customHeight="1" spans="1:40">
      <c r="A25" s="167"/>
      <c r="B25" s="179" t="s">
        <v>190</v>
      </c>
      <c r="C25" s="194" t="s">
        <v>200</v>
      </c>
      <c r="D25" s="191">
        <v>680</v>
      </c>
      <c r="E25" s="206" t="s">
        <v>201</v>
      </c>
      <c r="F25" s="202">
        <f t="shared" si="1"/>
        <v>35000</v>
      </c>
      <c r="G25" s="202">
        <f t="shared" si="0"/>
        <v>35000</v>
      </c>
      <c r="H25" s="202">
        <f t="shared" si="2"/>
        <v>35000</v>
      </c>
      <c r="I25" s="210"/>
      <c r="J25" s="202">
        <v>35000</v>
      </c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97"/>
    </row>
    <row r="26" ht="17.25" customHeight="1" spans="1:40">
      <c r="A26" s="167"/>
      <c r="B26" s="179" t="s">
        <v>190</v>
      </c>
      <c r="C26" s="194" t="s">
        <v>202</v>
      </c>
      <c r="D26" s="191">
        <v>680</v>
      </c>
      <c r="E26" s="206" t="s">
        <v>203</v>
      </c>
      <c r="F26" s="202">
        <f t="shared" si="1"/>
        <v>92466.78</v>
      </c>
      <c r="G26" s="202">
        <f t="shared" si="0"/>
        <v>92466.78</v>
      </c>
      <c r="H26" s="202">
        <f t="shared" si="2"/>
        <v>92466.78</v>
      </c>
      <c r="I26" s="202">
        <f>54786.4+37680.38</f>
        <v>92466.78</v>
      </c>
      <c r="J26" s="209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97"/>
    </row>
    <row r="27" ht="17.25" customHeight="1" spans="1:40">
      <c r="A27" s="167"/>
      <c r="B27" s="179" t="s">
        <v>190</v>
      </c>
      <c r="C27" s="194" t="s">
        <v>204</v>
      </c>
      <c r="D27" s="191">
        <v>680</v>
      </c>
      <c r="E27" s="206" t="s">
        <v>205</v>
      </c>
      <c r="F27" s="202">
        <f t="shared" si="1"/>
        <v>61773.8</v>
      </c>
      <c r="G27" s="202">
        <f t="shared" si="0"/>
        <v>61773.8</v>
      </c>
      <c r="H27" s="202">
        <f t="shared" si="2"/>
        <v>61773.8</v>
      </c>
      <c r="I27" s="202">
        <f>41662.76+20111.04</f>
        <v>61773.8</v>
      </c>
      <c r="J27" s="209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97"/>
    </row>
    <row r="28" ht="17.25" customHeight="1" spans="1:40">
      <c r="A28" s="167"/>
      <c r="B28" s="179" t="s">
        <v>190</v>
      </c>
      <c r="C28" s="194" t="s">
        <v>206</v>
      </c>
      <c r="D28" s="191">
        <v>680</v>
      </c>
      <c r="E28" s="206" t="s">
        <v>207</v>
      </c>
      <c r="F28" s="202">
        <f t="shared" si="1"/>
        <v>32400</v>
      </c>
      <c r="G28" s="202">
        <f t="shared" si="0"/>
        <v>32400</v>
      </c>
      <c r="H28" s="202">
        <f t="shared" si="2"/>
        <v>32400</v>
      </c>
      <c r="I28" s="202">
        <v>32400</v>
      </c>
      <c r="J28" s="209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97"/>
    </row>
    <row r="29" ht="17.25" customHeight="1" spans="1:40">
      <c r="A29" s="183"/>
      <c r="B29" s="179" t="s">
        <v>190</v>
      </c>
      <c r="C29" s="194" t="s">
        <v>208</v>
      </c>
      <c r="D29" s="191">
        <v>680</v>
      </c>
      <c r="E29" s="206" t="s">
        <v>209</v>
      </c>
      <c r="F29" s="202">
        <f t="shared" si="1"/>
        <v>180000</v>
      </c>
      <c r="G29" s="202">
        <f t="shared" si="0"/>
        <v>180000</v>
      </c>
      <c r="H29" s="202">
        <f t="shared" si="2"/>
        <v>180000</v>
      </c>
      <c r="I29" s="202">
        <v>180000</v>
      </c>
      <c r="J29" s="209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198"/>
    </row>
    <row r="30" ht="17.25" customHeight="1" spans="2:39">
      <c r="B30" s="179" t="s">
        <v>190</v>
      </c>
      <c r="C30" s="194" t="s">
        <v>115</v>
      </c>
      <c r="D30" s="191">
        <v>680</v>
      </c>
      <c r="E30" s="206" t="s">
        <v>210</v>
      </c>
      <c r="F30" s="202">
        <f t="shared" si="1"/>
        <v>5119100.78</v>
      </c>
      <c r="G30" s="202">
        <f t="shared" si="0"/>
        <v>5119100.78</v>
      </c>
      <c r="H30" s="202">
        <f t="shared" si="2"/>
        <v>5119100.78</v>
      </c>
      <c r="I30" s="202">
        <f>88132.24+30968.54</f>
        <v>119100.78</v>
      </c>
      <c r="J30" s="202">
        <v>5000000</v>
      </c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</row>
    <row r="31" ht="17.25" customHeight="1" spans="2:39">
      <c r="B31" s="179" t="s">
        <v>211</v>
      </c>
      <c r="C31" s="194" t="s">
        <v>94</v>
      </c>
      <c r="D31" s="191">
        <v>680</v>
      </c>
      <c r="E31" s="206" t="s">
        <v>212</v>
      </c>
      <c r="F31" s="202">
        <f t="shared" si="1"/>
        <v>3196.8</v>
      </c>
      <c r="G31" s="202">
        <f t="shared" si="0"/>
        <v>3196.8</v>
      </c>
      <c r="H31" s="202">
        <f t="shared" si="2"/>
        <v>3196.8</v>
      </c>
      <c r="I31" s="202">
        <v>3196.8</v>
      </c>
      <c r="J31" s="209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</row>
    <row r="32" ht="17.25" customHeight="1" spans="2:39">
      <c r="B32" s="179" t="s">
        <v>211</v>
      </c>
      <c r="C32" s="194" t="s">
        <v>102</v>
      </c>
      <c r="D32" s="191">
        <v>680</v>
      </c>
      <c r="E32" s="206" t="s">
        <v>213</v>
      </c>
      <c r="F32" s="202">
        <f t="shared" si="1"/>
        <v>625988</v>
      </c>
      <c r="G32" s="202">
        <f t="shared" si="0"/>
        <v>625988</v>
      </c>
      <c r="H32" s="202">
        <f t="shared" si="2"/>
        <v>625988</v>
      </c>
      <c r="I32" s="202">
        <v>625988</v>
      </c>
      <c r="J32" s="209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</row>
    <row r="33" ht="17.25" customHeight="1" spans="2:39">
      <c r="B33" s="179" t="s">
        <v>211</v>
      </c>
      <c r="C33" s="194" t="s">
        <v>178</v>
      </c>
      <c r="D33" s="191">
        <v>680</v>
      </c>
      <c r="E33" s="206" t="s">
        <v>214</v>
      </c>
      <c r="F33" s="202">
        <f t="shared" si="1"/>
        <v>18400</v>
      </c>
      <c r="G33" s="202">
        <f t="shared" si="0"/>
        <v>18400</v>
      </c>
      <c r="H33" s="202">
        <f t="shared" si="2"/>
        <v>18400</v>
      </c>
      <c r="I33" s="202">
        <v>18400</v>
      </c>
      <c r="J33" s="209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7"/>
  <sheetViews>
    <sheetView workbookViewId="0">
      <pane ySplit="1" topLeftCell="A2" activePane="bottomLeft" state="frozen"/>
      <selection/>
      <selection pane="bottomLeft" activeCell="K11" sqref="K11"/>
    </sheetView>
  </sheetViews>
  <sheetFormatPr defaultColWidth="10" defaultRowHeight="13.5"/>
  <cols>
    <col min="1" max="1" width="1.5" style="163" customWidth="1"/>
    <col min="2" max="4" width="5.625" style="163" customWidth="1"/>
    <col min="5" max="5" width="38" style="163" customWidth="1"/>
    <col min="6" max="7" width="23.625" style="163" customWidth="1"/>
    <col min="8" max="8" width="8" style="163" customWidth="1"/>
    <col min="9" max="9" width="16.375" style="163" customWidth="1"/>
    <col min="10" max="10" width="10.375" style="163" customWidth="1"/>
    <col min="11" max="12" width="9.75" style="163" customWidth="1"/>
    <col min="13" max="13" width="15.375" style="163" customWidth="1"/>
    <col min="14" max="101" width="10" style="163"/>
    <col min="102" max="102" width="14.625" style="163" customWidth="1"/>
    <col min="103" max="103" width="15.125" style="163" customWidth="1"/>
    <col min="104" max="104" width="16.75" style="163" customWidth="1"/>
    <col min="105" max="105" width="10" style="163"/>
    <col min="106" max="106" width="17.875" style="163" customWidth="1"/>
    <col min="107" max="16384" width="10" style="163"/>
  </cols>
  <sheetData>
    <row r="1" ht="17.25" customHeight="1" spans="1:10">
      <c r="A1" s="164"/>
      <c r="B1" s="135"/>
      <c r="C1" s="166"/>
      <c r="D1" s="166"/>
      <c r="E1" s="166"/>
      <c r="F1" s="166" t="s">
        <v>215</v>
      </c>
      <c r="G1" s="166"/>
      <c r="H1" s="166"/>
      <c r="I1" s="204"/>
      <c r="J1" s="204"/>
    </row>
    <row r="2" ht="32.1" customHeight="1" spans="1:10">
      <c r="A2" s="183"/>
      <c r="B2" s="168" t="s">
        <v>216</v>
      </c>
      <c r="C2" s="168"/>
      <c r="D2" s="168"/>
      <c r="E2" s="168"/>
      <c r="F2" s="168"/>
      <c r="G2" s="168"/>
      <c r="H2" s="168"/>
      <c r="I2" s="183"/>
      <c r="J2" s="185"/>
    </row>
    <row r="3" spans="2:8">
      <c r="B3" s="170" t="s">
        <v>217</v>
      </c>
      <c r="C3" s="170"/>
      <c r="D3" s="170"/>
      <c r="E3" s="170"/>
      <c r="F3" s="169"/>
      <c r="H3" s="171" t="s">
        <v>7</v>
      </c>
    </row>
    <row r="4" ht="24.95" customHeight="1" spans="2:8">
      <c r="B4" s="142" t="s">
        <v>10</v>
      </c>
      <c r="C4" s="142"/>
      <c r="D4" s="142"/>
      <c r="E4" s="142"/>
      <c r="F4" s="142" t="s">
        <v>60</v>
      </c>
      <c r="G4" s="158" t="s">
        <v>218</v>
      </c>
      <c r="H4" s="158" t="s">
        <v>165</v>
      </c>
    </row>
    <row r="5" ht="21" customHeight="1" spans="2:8">
      <c r="B5" s="142" t="s">
        <v>84</v>
      </c>
      <c r="C5" s="142"/>
      <c r="D5" s="142"/>
      <c r="E5" s="142" t="s">
        <v>85</v>
      </c>
      <c r="F5" s="142"/>
      <c r="G5" s="158"/>
      <c r="H5" s="158"/>
    </row>
    <row r="6" ht="24.95" customHeight="1" spans="2:8">
      <c r="B6" s="142" t="s">
        <v>86</v>
      </c>
      <c r="C6" s="142" t="s">
        <v>87</v>
      </c>
      <c r="D6" s="142" t="s">
        <v>88</v>
      </c>
      <c r="E6" s="142"/>
      <c r="F6" s="142"/>
      <c r="G6" s="158"/>
      <c r="H6" s="158"/>
    </row>
    <row r="7" ht="18" customHeight="1" spans="2:8">
      <c r="B7" s="142"/>
      <c r="C7" s="142"/>
      <c r="D7" s="142"/>
      <c r="E7" s="142" t="s">
        <v>73</v>
      </c>
      <c r="F7" s="199">
        <v>13327672.95</v>
      </c>
      <c r="G7" s="199">
        <v>13327672.95</v>
      </c>
      <c r="H7" s="146"/>
    </row>
    <row r="8" ht="18" customHeight="1" spans="2:8">
      <c r="B8" s="200" t="s">
        <v>89</v>
      </c>
      <c r="C8" s="201"/>
      <c r="D8" s="201"/>
      <c r="E8" s="180" t="s">
        <v>90</v>
      </c>
      <c r="F8" s="202">
        <v>10748601.35</v>
      </c>
      <c r="G8" s="202">
        <v>10748601.35</v>
      </c>
      <c r="H8" s="146"/>
    </row>
    <row r="9" ht="18" customHeight="1" spans="2:8">
      <c r="B9" s="200">
        <v>201</v>
      </c>
      <c r="C9" s="201">
        <v>13</v>
      </c>
      <c r="D9" s="201"/>
      <c r="E9" s="180" t="s">
        <v>91</v>
      </c>
      <c r="F9" s="202">
        <v>10748601.35</v>
      </c>
      <c r="G9" s="202">
        <v>10748601.35</v>
      </c>
      <c r="H9" s="146"/>
    </row>
    <row r="10" ht="18" customHeight="1" spans="2:8">
      <c r="B10" s="200">
        <v>201</v>
      </c>
      <c r="C10" s="201">
        <v>13</v>
      </c>
      <c r="D10" s="201" t="s">
        <v>92</v>
      </c>
      <c r="E10" s="180" t="s">
        <v>93</v>
      </c>
      <c r="F10" s="202">
        <v>3442788.4</v>
      </c>
      <c r="G10" s="202">
        <v>3442788.4</v>
      </c>
      <c r="H10" s="146"/>
    </row>
    <row r="11" ht="18" customHeight="1" spans="2:8">
      <c r="B11" s="200">
        <v>201</v>
      </c>
      <c r="C11" s="201">
        <v>13</v>
      </c>
      <c r="D11" s="201" t="s">
        <v>94</v>
      </c>
      <c r="E11" s="180" t="s">
        <v>95</v>
      </c>
      <c r="F11" s="202">
        <v>85000</v>
      </c>
      <c r="G11" s="202">
        <v>85000</v>
      </c>
      <c r="H11" s="146"/>
    </row>
    <row r="12" ht="18" customHeight="1" spans="2:8">
      <c r="B12" s="200">
        <v>201</v>
      </c>
      <c r="C12" s="201">
        <v>13</v>
      </c>
      <c r="D12" s="201" t="s">
        <v>96</v>
      </c>
      <c r="E12" s="180" t="s">
        <v>97</v>
      </c>
      <c r="F12" s="202">
        <v>5000000</v>
      </c>
      <c r="G12" s="202">
        <v>5000000</v>
      </c>
      <c r="H12" s="146"/>
    </row>
    <row r="13" ht="18" customHeight="1" spans="2:8">
      <c r="B13" s="200">
        <v>201</v>
      </c>
      <c r="C13" s="201">
        <v>13</v>
      </c>
      <c r="D13" s="201" t="s">
        <v>98</v>
      </c>
      <c r="E13" s="180" t="s">
        <v>99</v>
      </c>
      <c r="F13" s="202">
        <v>2220812.95</v>
      </c>
      <c r="G13" s="202">
        <v>2220812.95</v>
      </c>
      <c r="H13" s="146"/>
    </row>
    <row r="14" ht="18" customHeight="1" spans="2:8">
      <c r="B14" s="200" t="s">
        <v>100</v>
      </c>
      <c r="C14" s="201"/>
      <c r="D14" s="201"/>
      <c r="E14" s="180" t="s">
        <v>101</v>
      </c>
      <c r="F14" s="202">
        <v>1494244.7</v>
      </c>
      <c r="G14" s="202">
        <v>1494244.7</v>
      </c>
      <c r="H14" s="146"/>
    </row>
    <row r="15" ht="18" customHeight="1" spans="2:8">
      <c r="B15" s="200">
        <v>208</v>
      </c>
      <c r="C15" s="201" t="s">
        <v>102</v>
      </c>
      <c r="D15" s="201"/>
      <c r="E15" s="180" t="s">
        <v>103</v>
      </c>
      <c r="F15" s="202">
        <v>1494244.7</v>
      </c>
      <c r="G15" s="202">
        <v>1494244.7</v>
      </c>
      <c r="H15" s="146"/>
    </row>
    <row r="16" ht="18" customHeight="1" spans="2:8">
      <c r="B16" s="200">
        <v>208</v>
      </c>
      <c r="C16" s="201" t="s">
        <v>102</v>
      </c>
      <c r="D16" s="201" t="s">
        <v>92</v>
      </c>
      <c r="E16" s="180" t="s">
        <v>104</v>
      </c>
      <c r="F16" s="202">
        <v>736111.34</v>
      </c>
      <c r="G16" s="202">
        <v>736111.34</v>
      </c>
      <c r="H16" s="146"/>
    </row>
    <row r="17" ht="18" customHeight="1" spans="2:8">
      <c r="B17" s="200">
        <v>208</v>
      </c>
      <c r="C17" s="201" t="s">
        <v>102</v>
      </c>
      <c r="D17" s="201" t="s">
        <v>94</v>
      </c>
      <c r="E17" s="180" t="s">
        <v>105</v>
      </c>
      <c r="F17" s="202">
        <v>61671.56</v>
      </c>
      <c r="G17" s="202">
        <v>61671.56</v>
      </c>
      <c r="H17" s="203"/>
    </row>
    <row r="18" ht="18" customHeight="1" spans="2:8">
      <c r="B18" s="200">
        <v>208</v>
      </c>
      <c r="C18" s="201" t="s">
        <v>102</v>
      </c>
      <c r="D18" s="201" t="s">
        <v>102</v>
      </c>
      <c r="E18" s="180" t="s">
        <v>106</v>
      </c>
      <c r="F18" s="202">
        <v>696461.8</v>
      </c>
      <c r="G18" s="202">
        <v>696461.8</v>
      </c>
      <c r="H18" s="203"/>
    </row>
    <row r="19" ht="18" customHeight="1" spans="2:8">
      <c r="B19" s="200" t="s">
        <v>107</v>
      </c>
      <c r="C19" s="201"/>
      <c r="D19" s="201"/>
      <c r="E19" s="180" t="s">
        <v>108</v>
      </c>
      <c r="F19" s="202">
        <v>522697.31</v>
      </c>
      <c r="G19" s="202">
        <v>522697.31</v>
      </c>
      <c r="H19" s="203"/>
    </row>
    <row r="20" ht="18" customHeight="1" spans="2:8">
      <c r="B20" s="200" t="s">
        <v>107</v>
      </c>
      <c r="C20" s="201" t="s">
        <v>109</v>
      </c>
      <c r="D20" s="201"/>
      <c r="E20" s="180" t="s">
        <v>110</v>
      </c>
      <c r="F20" s="202">
        <v>522697.31</v>
      </c>
      <c r="G20" s="202">
        <v>522697.31</v>
      </c>
      <c r="H20" s="203"/>
    </row>
    <row r="21" ht="18" customHeight="1" spans="2:8">
      <c r="B21" s="200" t="s">
        <v>107</v>
      </c>
      <c r="C21" s="201" t="s">
        <v>109</v>
      </c>
      <c r="D21" s="201" t="s">
        <v>92</v>
      </c>
      <c r="E21" s="180" t="s">
        <v>111</v>
      </c>
      <c r="F21" s="202">
        <v>210927.66</v>
      </c>
      <c r="G21" s="202">
        <v>210927.66</v>
      </c>
      <c r="H21" s="203"/>
    </row>
    <row r="22" ht="18" customHeight="1" spans="2:8">
      <c r="B22" s="200" t="s">
        <v>107</v>
      </c>
      <c r="C22" s="201" t="s">
        <v>109</v>
      </c>
      <c r="D22" s="201" t="s">
        <v>94</v>
      </c>
      <c r="E22" s="180" t="s">
        <v>112</v>
      </c>
      <c r="F22" s="202">
        <v>145069.47</v>
      </c>
      <c r="G22" s="202">
        <v>145069.47</v>
      </c>
      <c r="H22" s="203"/>
    </row>
    <row r="23" ht="18" customHeight="1" spans="2:8">
      <c r="B23" s="200" t="s">
        <v>107</v>
      </c>
      <c r="C23" s="201" t="s">
        <v>109</v>
      </c>
      <c r="D23" s="201" t="s">
        <v>113</v>
      </c>
      <c r="E23" s="180" t="s">
        <v>114</v>
      </c>
      <c r="F23" s="202">
        <v>28000</v>
      </c>
      <c r="G23" s="202">
        <v>28000</v>
      </c>
      <c r="H23" s="203"/>
    </row>
    <row r="24" ht="18" customHeight="1" spans="2:8">
      <c r="B24" s="200" t="s">
        <v>107</v>
      </c>
      <c r="C24" s="201" t="s">
        <v>109</v>
      </c>
      <c r="D24" s="201" t="s">
        <v>115</v>
      </c>
      <c r="E24" s="180" t="s">
        <v>116</v>
      </c>
      <c r="F24" s="202">
        <v>138700.18</v>
      </c>
      <c r="G24" s="202">
        <v>138700.18</v>
      </c>
      <c r="H24" s="203"/>
    </row>
    <row r="25" ht="18" customHeight="1" spans="2:8">
      <c r="B25" s="200" t="s">
        <v>117</v>
      </c>
      <c r="C25" s="201"/>
      <c r="D25" s="201"/>
      <c r="E25" s="180" t="s">
        <v>118</v>
      </c>
      <c r="F25" s="202">
        <v>562129.59</v>
      </c>
      <c r="G25" s="202">
        <v>562129.59</v>
      </c>
      <c r="H25" s="203"/>
    </row>
    <row r="26" ht="18" customHeight="1" spans="2:8">
      <c r="B26" s="200" t="s">
        <v>117</v>
      </c>
      <c r="C26" s="201" t="s">
        <v>94</v>
      </c>
      <c r="D26" s="201"/>
      <c r="E26" s="180" t="s">
        <v>119</v>
      </c>
      <c r="F26" s="202">
        <v>562129.59</v>
      </c>
      <c r="G26" s="202">
        <v>562129.59</v>
      </c>
      <c r="H26" s="203"/>
    </row>
    <row r="27" ht="18" customHeight="1" spans="2:8">
      <c r="B27" s="200" t="s">
        <v>117</v>
      </c>
      <c r="C27" s="201" t="s">
        <v>94</v>
      </c>
      <c r="D27" s="201" t="s">
        <v>92</v>
      </c>
      <c r="E27" s="180" t="s">
        <v>120</v>
      </c>
      <c r="F27" s="202">
        <v>562129.59</v>
      </c>
      <c r="G27" s="202">
        <v>562129.59</v>
      </c>
      <c r="H27" s="203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scale="98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1"/>
  <sheetViews>
    <sheetView workbookViewId="0">
      <pane ySplit="6" topLeftCell="A10" activePane="bottomLeft" state="frozen"/>
      <selection/>
      <selection pane="bottomLeft" activeCell="K16" sqref="K16"/>
    </sheetView>
  </sheetViews>
  <sheetFormatPr defaultColWidth="10" defaultRowHeight="13.5"/>
  <cols>
    <col min="1" max="1" width="1.5" style="163" customWidth="1"/>
    <col min="2" max="3" width="6.125" style="163" customWidth="1"/>
    <col min="4" max="4" width="9.75" style="163" customWidth="1"/>
    <col min="5" max="5" width="41" style="163" customWidth="1"/>
    <col min="6" max="6" width="18.75" style="163" customWidth="1"/>
    <col min="7" max="8" width="17.375" style="163" customWidth="1"/>
    <col min="9" max="9" width="1.5" style="163" customWidth="1"/>
    <col min="10" max="10" width="9.75" style="163" customWidth="1"/>
    <col min="11" max="16384" width="10" style="163"/>
  </cols>
  <sheetData>
    <row r="1" ht="24.95" customHeight="1" spans="1:9">
      <c r="A1" s="186"/>
      <c r="B1" s="135"/>
      <c r="C1" s="135"/>
      <c r="D1" s="187"/>
      <c r="E1" s="187"/>
      <c r="F1" s="164"/>
      <c r="G1" s="164"/>
      <c r="H1" s="188" t="s">
        <v>219</v>
      </c>
      <c r="I1" s="197"/>
    </row>
    <row r="2" ht="22.9" customHeight="1" spans="1:9">
      <c r="A2" s="164"/>
      <c r="B2" s="168" t="s">
        <v>220</v>
      </c>
      <c r="C2" s="168"/>
      <c r="D2" s="168"/>
      <c r="E2" s="168"/>
      <c r="F2" s="168"/>
      <c r="G2" s="168"/>
      <c r="H2" s="168"/>
      <c r="I2" s="197"/>
    </row>
    <row r="3" ht="19.5" customHeight="1" spans="1:9">
      <c r="A3" s="169"/>
      <c r="B3" s="170" t="s">
        <v>6</v>
      </c>
      <c r="C3" s="170"/>
      <c r="D3" s="170"/>
      <c r="E3" s="170"/>
      <c r="G3" s="169"/>
      <c r="H3" s="171" t="s">
        <v>7</v>
      </c>
      <c r="I3" s="197"/>
    </row>
    <row r="4" ht="24.4" customHeight="1" spans="1:9">
      <c r="A4" s="167"/>
      <c r="B4" s="142" t="s">
        <v>10</v>
      </c>
      <c r="C4" s="142"/>
      <c r="D4" s="142"/>
      <c r="E4" s="142"/>
      <c r="F4" s="142" t="s">
        <v>80</v>
      </c>
      <c r="G4" s="142"/>
      <c r="H4" s="142"/>
      <c r="I4" s="197"/>
    </row>
    <row r="5" ht="24.4" customHeight="1" spans="1:9">
      <c r="A5" s="167"/>
      <c r="B5" s="142" t="s">
        <v>84</v>
      </c>
      <c r="C5" s="142"/>
      <c r="D5" s="142" t="s">
        <v>71</v>
      </c>
      <c r="E5" s="142" t="s">
        <v>85</v>
      </c>
      <c r="F5" s="142" t="s">
        <v>60</v>
      </c>
      <c r="G5" s="142" t="s">
        <v>221</v>
      </c>
      <c r="H5" s="142" t="s">
        <v>222</v>
      </c>
      <c r="I5" s="197"/>
    </row>
    <row r="6" ht="24.4" customHeight="1" spans="1:9">
      <c r="A6" s="165"/>
      <c r="B6" s="142" t="s">
        <v>86</v>
      </c>
      <c r="C6" s="142" t="s">
        <v>87</v>
      </c>
      <c r="D6" s="142"/>
      <c r="E6" s="142"/>
      <c r="F6" s="142"/>
      <c r="G6" s="142"/>
      <c r="H6" s="142"/>
      <c r="I6" s="197"/>
    </row>
    <row r="7" ht="22.9" customHeight="1" spans="1:9">
      <c r="A7" s="167"/>
      <c r="B7" s="142"/>
      <c r="C7" s="142"/>
      <c r="D7" s="142"/>
      <c r="E7" s="142" t="s">
        <v>73</v>
      </c>
      <c r="F7" s="189">
        <f>SUM(G7:H7)</f>
        <v>8242672.95</v>
      </c>
      <c r="G7" s="177">
        <f>SUM(G8:G31)</f>
        <v>7239544.59</v>
      </c>
      <c r="H7" s="177">
        <f>SUM(H8:H31)</f>
        <v>1003128.36</v>
      </c>
      <c r="I7" s="197"/>
    </row>
    <row r="8" ht="17.25" customHeight="1" spans="1:9">
      <c r="A8" s="167"/>
      <c r="B8" s="179" t="s">
        <v>174</v>
      </c>
      <c r="C8" s="190" t="s">
        <v>92</v>
      </c>
      <c r="D8" s="191">
        <v>680</v>
      </c>
      <c r="E8" s="192" t="s">
        <v>175</v>
      </c>
      <c r="F8" s="181">
        <f>G8+H8</f>
        <v>1592460</v>
      </c>
      <c r="G8" s="193">
        <f>922092+670368</f>
        <v>1592460</v>
      </c>
      <c r="H8" s="142"/>
      <c r="I8" s="197"/>
    </row>
    <row r="9" ht="17.25" customHeight="1" spans="1:9">
      <c r="A9" s="167"/>
      <c r="B9" s="179" t="s">
        <v>174</v>
      </c>
      <c r="C9" s="190" t="s">
        <v>94</v>
      </c>
      <c r="D9" s="191">
        <v>680</v>
      </c>
      <c r="E9" s="192" t="s">
        <v>176</v>
      </c>
      <c r="F9" s="181">
        <f t="shared" ref="F9:F31" si="0">G9+H9</f>
        <v>824291.28</v>
      </c>
      <c r="G9" s="193">
        <f>741097.2+83194.08</f>
        <v>824291.28</v>
      </c>
      <c r="H9" s="142"/>
      <c r="I9" s="197"/>
    </row>
    <row r="10" ht="17.25" customHeight="1" spans="1:9">
      <c r="A10" s="167"/>
      <c r="B10" s="179" t="s">
        <v>174</v>
      </c>
      <c r="C10" s="190" t="s">
        <v>113</v>
      </c>
      <c r="D10" s="191">
        <v>680</v>
      </c>
      <c r="E10" s="192" t="s">
        <v>177</v>
      </c>
      <c r="F10" s="181">
        <f t="shared" si="0"/>
        <v>1076131</v>
      </c>
      <c r="G10" s="193">
        <v>1076131</v>
      </c>
      <c r="H10" s="142"/>
      <c r="I10" s="197"/>
    </row>
    <row r="11" ht="17.25" customHeight="1" spans="1:9">
      <c r="A11" s="167"/>
      <c r="B11" s="179" t="s">
        <v>174</v>
      </c>
      <c r="C11" s="190" t="s">
        <v>178</v>
      </c>
      <c r="D11" s="191">
        <v>680</v>
      </c>
      <c r="E11" s="192" t="s">
        <v>179</v>
      </c>
      <c r="F11" s="181">
        <f t="shared" si="0"/>
        <v>1130457</v>
      </c>
      <c r="G11" s="193">
        <v>1130457</v>
      </c>
      <c r="H11" s="142"/>
      <c r="I11" s="197"/>
    </row>
    <row r="12" ht="17.25" customHeight="1" spans="1:9">
      <c r="A12" s="167"/>
      <c r="B12" s="179" t="s">
        <v>180</v>
      </c>
      <c r="C12" s="190" t="s">
        <v>96</v>
      </c>
      <c r="D12" s="191">
        <v>680</v>
      </c>
      <c r="E12" s="192" t="s">
        <v>181</v>
      </c>
      <c r="F12" s="181">
        <f t="shared" si="0"/>
        <v>706233.64</v>
      </c>
      <c r="G12" s="193">
        <f>404790.59+301443.05</f>
        <v>706233.64</v>
      </c>
      <c r="H12" s="142"/>
      <c r="I12" s="197"/>
    </row>
    <row r="13" ht="17.25" customHeight="1" spans="1:9">
      <c r="A13" s="167"/>
      <c r="B13" s="179" t="s">
        <v>174</v>
      </c>
      <c r="C13" s="190" t="s">
        <v>182</v>
      </c>
      <c r="D13" s="191">
        <v>680</v>
      </c>
      <c r="E13" s="192" t="s">
        <v>183</v>
      </c>
      <c r="F13" s="181">
        <f t="shared" si="0"/>
        <v>360699.83</v>
      </c>
      <c r="G13" s="193">
        <f>215630.36+145069.47</f>
        <v>360699.83</v>
      </c>
      <c r="H13" s="142"/>
      <c r="I13" s="197"/>
    </row>
    <row r="14" ht="17.25" customHeight="1" spans="1:9">
      <c r="A14" s="167"/>
      <c r="B14" s="179" t="s">
        <v>174</v>
      </c>
      <c r="C14" s="190" t="s">
        <v>109</v>
      </c>
      <c r="D14" s="191">
        <v>680</v>
      </c>
      <c r="E14" s="192" t="s">
        <v>184</v>
      </c>
      <c r="F14" s="181">
        <f t="shared" si="0"/>
        <v>243400.46</v>
      </c>
      <c r="G14" s="193">
        <f>166609.69+76790.77</f>
        <v>243400.46</v>
      </c>
      <c r="H14" s="142"/>
      <c r="I14" s="197"/>
    </row>
    <row r="15" ht="17.25" customHeight="1" spans="1:9">
      <c r="A15" s="167"/>
      <c r="B15" s="179" t="s">
        <v>174</v>
      </c>
      <c r="C15" s="190" t="s">
        <v>185</v>
      </c>
      <c r="D15" s="191">
        <v>680</v>
      </c>
      <c r="E15" s="192" t="s">
        <v>186</v>
      </c>
      <c r="F15" s="181">
        <f t="shared" si="0"/>
        <v>35082.99</v>
      </c>
      <c r="G15" s="193">
        <f>8706.72+26376.27</f>
        <v>35082.99</v>
      </c>
      <c r="H15" s="142"/>
      <c r="I15" s="197"/>
    </row>
    <row r="16" ht="17.25" customHeight="1" spans="1:9">
      <c r="A16" s="167"/>
      <c r="B16" s="179" t="s">
        <v>174</v>
      </c>
      <c r="C16" s="190" t="s">
        <v>187</v>
      </c>
      <c r="D16" s="191">
        <v>680</v>
      </c>
      <c r="E16" s="192" t="s">
        <v>188</v>
      </c>
      <c r="F16" s="181">
        <f t="shared" si="0"/>
        <v>562129.59</v>
      </c>
      <c r="G16" s="193">
        <f>336047.3+226082.29</f>
        <v>562129.59</v>
      </c>
      <c r="H16" s="142"/>
      <c r="I16" s="197"/>
    </row>
    <row r="17" ht="17.25" customHeight="1" spans="1:9">
      <c r="A17" s="183"/>
      <c r="B17" s="179" t="s">
        <v>174</v>
      </c>
      <c r="C17" s="194" t="s">
        <v>115</v>
      </c>
      <c r="D17" s="191">
        <v>680</v>
      </c>
      <c r="E17" s="195" t="s">
        <v>189</v>
      </c>
      <c r="F17" s="181">
        <f t="shared" si="0"/>
        <v>61074</v>
      </c>
      <c r="G17" s="193">
        <v>61074</v>
      </c>
      <c r="H17" s="142"/>
      <c r="I17" s="198"/>
    </row>
    <row r="18" ht="17.25" customHeight="1" spans="2:8">
      <c r="B18" s="179" t="s">
        <v>190</v>
      </c>
      <c r="C18" s="194" t="s">
        <v>92</v>
      </c>
      <c r="D18" s="191">
        <v>680</v>
      </c>
      <c r="E18" s="195" t="s">
        <v>191</v>
      </c>
      <c r="F18" s="181">
        <f t="shared" si="0"/>
        <v>107440</v>
      </c>
      <c r="G18" s="142"/>
      <c r="H18" s="193">
        <f>55420+52020</f>
        <v>107440</v>
      </c>
    </row>
    <row r="19" ht="17.25" customHeight="1" spans="2:8">
      <c r="B19" s="179" t="s">
        <v>190</v>
      </c>
      <c r="C19" s="194" t="s">
        <v>102</v>
      </c>
      <c r="D19" s="191">
        <v>680</v>
      </c>
      <c r="E19" s="195" t="s">
        <v>193</v>
      </c>
      <c r="F19" s="181">
        <f t="shared" si="0"/>
        <v>10710</v>
      </c>
      <c r="G19" s="142"/>
      <c r="H19" s="193">
        <f>5508+5202</f>
        <v>10710</v>
      </c>
    </row>
    <row r="20" ht="17.25" customHeight="1" spans="2:8">
      <c r="B20" s="179" t="s">
        <v>190</v>
      </c>
      <c r="C20" s="194" t="s">
        <v>194</v>
      </c>
      <c r="D20" s="191">
        <v>680</v>
      </c>
      <c r="E20" s="195" t="s">
        <v>195</v>
      </c>
      <c r="F20" s="181">
        <f t="shared" si="0"/>
        <v>26775</v>
      </c>
      <c r="G20" s="142"/>
      <c r="H20" s="193">
        <f>13770+13005</f>
        <v>26775</v>
      </c>
    </row>
    <row r="21" ht="17.25" customHeight="1" spans="2:8">
      <c r="B21" s="179" t="s">
        <v>190</v>
      </c>
      <c r="C21" s="194" t="s">
        <v>178</v>
      </c>
      <c r="D21" s="191">
        <v>680</v>
      </c>
      <c r="E21" s="195" t="s">
        <v>196</v>
      </c>
      <c r="F21" s="181">
        <f t="shared" si="0"/>
        <v>38004</v>
      </c>
      <c r="G21" s="142"/>
      <c r="H21" s="193">
        <v>38004</v>
      </c>
    </row>
    <row r="22" ht="17.25" customHeight="1" spans="2:8">
      <c r="B22" s="179" t="s">
        <v>190</v>
      </c>
      <c r="C22" s="194" t="s">
        <v>109</v>
      </c>
      <c r="D22" s="191">
        <v>680</v>
      </c>
      <c r="E22" s="195" t="s">
        <v>197</v>
      </c>
      <c r="F22" s="181">
        <f t="shared" si="0"/>
        <v>321300</v>
      </c>
      <c r="G22" s="142"/>
      <c r="H22" s="193">
        <f>165240+156060</f>
        <v>321300</v>
      </c>
    </row>
    <row r="23" ht="17.25" customHeight="1" spans="2:8">
      <c r="B23" s="179" t="s">
        <v>190</v>
      </c>
      <c r="C23" s="194" t="s">
        <v>198</v>
      </c>
      <c r="D23" s="191">
        <v>680</v>
      </c>
      <c r="E23" s="195" t="s">
        <v>199</v>
      </c>
      <c r="F23" s="181">
        <f t="shared" si="0"/>
        <v>13158</v>
      </c>
      <c r="G23" s="142"/>
      <c r="H23" s="193">
        <v>13158</v>
      </c>
    </row>
    <row r="24" ht="17.25" customHeight="1" spans="2:8">
      <c r="B24" s="179" t="s">
        <v>190</v>
      </c>
      <c r="C24" s="194" t="s">
        <v>202</v>
      </c>
      <c r="D24" s="191">
        <v>680</v>
      </c>
      <c r="E24" s="195" t="s">
        <v>203</v>
      </c>
      <c r="F24" s="181">
        <f t="shared" si="0"/>
        <v>92466.78</v>
      </c>
      <c r="G24" s="142"/>
      <c r="H24" s="193">
        <f>54786.4+37680.38</f>
        <v>92466.78</v>
      </c>
    </row>
    <row r="25" ht="17.25" customHeight="1" spans="2:8">
      <c r="B25" s="179" t="s">
        <v>190</v>
      </c>
      <c r="C25" s="194" t="s">
        <v>204</v>
      </c>
      <c r="D25" s="191">
        <v>680</v>
      </c>
      <c r="E25" s="195" t="s">
        <v>205</v>
      </c>
      <c r="F25" s="181">
        <f t="shared" si="0"/>
        <v>61773.8</v>
      </c>
      <c r="G25" s="142"/>
      <c r="H25" s="193">
        <f>41662.76+20111.04</f>
        <v>61773.8</v>
      </c>
    </row>
    <row r="26" ht="17.25" customHeight="1" spans="2:8">
      <c r="B26" s="179" t="s">
        <v>190</v>
      </c>
      <c r="C26" s="194" t="s">
        <v>206</v>
      </c>
      <c r="D26" s="191">
        <v>680</v>
      </c>
      <c r="E26" s="195" t="s">
        <v>207</v>
      </c>
      <c r="F26" s="181">
        <f t="shared" si="0"/>
        <v>32400</v>
      </c>
      <c r="G26" s="142"/>
      <c r="H26" s="193">
        <v>32400</v>
      </c>
    </row>
    <row r="27" ht="17.25" customHeight="1" spans="2:8">
      <c r="B27" s="179" t="s">
        <v>190</v>
      </c>
      <c r="C27" s="194" t="s">
        <v>208</v>
      </c>
      <c r="D27" s="191">
        <v>680</v>
      </c>
      <c r="E27" s="195" t="s">
        <v>209</v>
      </c>
      <c r="F27" s="181">
        <f t="shared" si="0"/>
        <v>180000</v>
      </c>
      <c r="G27" s="142"/>
      <c r="H27" s="193">
        <v>180000</v>
      </c>
    </row>
    <row r="28" ht="17.25" customHeight="1" spans="2:8">
      <c r="B28" s="179" t="s">
        <v>190</v>
      </c>
      <c r="C28" s="194" t="s">
        <v>115</v>
      </c>
      <c r="D28" s="191">
        <v>680</v>
      </c>
      <c r="E28" s="195" t="s">
        <v>210</v>
      </c>
      <c r="F28" s="181">
        <f t="shared" si="0"/>
        <v>119100.78</v>
      </c>
      <c r="G28" s="142"/>
      <c r="H28" s="193">
        <f>88132.24+30968.54</f>
        <v>119100.78</v>
      </c>
    </row>
    <row r="29" ht="17.25" customHeight="1" spans="2:8">
      <c r="B29" s="179" t="s">
        <v>211</v>
      </c>
      <c r="C29" s="194" t="s">
        <v>94</v>
      </c>
      <c r="D29" s="191">
        <v>680</v>
      </c>
      <c r="E29" s="195" t="s">
        <v>212</v>
      </c>
      <c r="F29" s="181">
        <f t="shared" si="0"/>
        <v>3196.8</v>
      </c>
      <c r="G29" s="193">
        <v>3196.8</v>
      </c>
      <c r="H29" s="196"/>
    </row>
    <row r="30" ht="17.25" customHeight="1" spans="2:8">
      <c r="B30" s="179" t="s">
        <v>211</v>
      </c>
      <c r="C30" s="194" t="s">
        <v>102</v>
      </c>
      <c r="D30" s="191">
        <v>680</v>
      </c>
      <c r="E30" s="195" t="s">
        <v>213</v>
      </c>
      <c r="F30" s="181">
        <f t="shared" si="0"/>
        <v>625988</v>
      </c>
      <c r="G30" s="193">
        <v>625988</v>
      </c>
      <c r="H30" s="196"/>
    </row>
    <row r="31" ht="17.25" customHeight="1" spans="2:8">
      <c r="B31" s="179" t="s">
        <v>211</v>
      </c>
      <c r="C31" s="194" t="s">
        <v>178</v>
      </c>
      <c r="D31" s="191">
        <v>680</v>
      </c>
      <c r="E31" s="195" t="s">
        <v>214</v>
      </c>
      <c r="F31" s="181">
        <f t="shared" si="0"/>
        <v>18400</v>
      </c>
      <c r="G31" s="193">
        <v>18400</v>
      </c>
      <c r="H31" s="196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8"/>
  <sheetViews>
    <sheetView workbookViewId="0">
      <pane ySplit="5" topLeftCell="A6" activePane="bottomLeft" state="frozen"/>
      <selection/>
      <selection pane="bottomLeft" activeCell="F14" sqref="F14"/>
    </sheetView>
  </sheetViews>
  <sheetFormatPr defaultColWidth="10" defaultRowHeight="13.5" outlineLevelCol="7"/>
  <cols>
    <col min="1" max="1" width="1.5" style="163" customWidth="1"/>
    <col min="2" max="4" width="6.625" style="163" customWidth="1"/>
    <col min="5" max="5" width="8.625" style="163" customWidth="1"/>
    <col min="6" max="6" width="26" style="163" customWidth="1"/>
    <col min="7" max="7" width="43" style="163" customWidth="1"/>
    <col min="8" max="8" width="1.5" style="163" customWidth="1"/>
    <col min="9" max="10" width="9.75" style="163" customWidth="1"/>
    <col min="11" max="16384" width="10" style="163"/>
  </cols>
  <sheetData>
    <row r="1" ht="24.95" customHeight="1" spans="1:8">
      <c r="A1" s="164"/>
      <c r="B1" s="135"/>
      <c r="C1" s="135"/>
      <c r="D1" s="135"/>
      <c r="E1" s="165"/>
      <c r="F1" s="165"/>
      <c r="G1" s="166" t="s">
        <v>223</v>
      </c>
      <c r="H1" s="167"/>
    </row>
    <row r="2" ht="22.9" customHeight="1" spans="1:8">
      <c r="A2" s="164"/>
      <c r="B2" s="168" t="s">
        <v>224</v>
      </c>
      <c r="C2" s="168"/>
      <c r="D2" s="168"/>
      <c r="E2" s="168"/>
      <c r="F2" s="168"/>
      <c r="G2" s="168"/>
      <c r="H2" s="167" t="s">
        <v>4</v>
      </c>
    </row>
    <row r="3" ht="19.5" customHeight="1" spans="1:8">
      <c r="A3" s="169"/>
      <c r="B3" s="170" t="s">
        <v>6</v>
      </c>
      <c r="C3" s="170"/>
      <c r="D3" s="170"/>
      <c r="E3" s="170"/>
      <c r="F3" s="170"/>
      <c r="G3" s="171" t="s">
        <v>7</v>
      </c>
      <c r="H3" s="172"/>
    </row>
    <row r="4" ht="24.4" customHeight="1" spans="1:8">
      <c r="A4" s="173"/>
      <c r="B4" s="142" t="s">
        <v>84</v>
      </c>
      <c r="C4" s="142"/>
      <c r="D4" s="142"/>
      <c r="E4" s="142" t="s">
        <v>71</v>
      </c>
      <c r="F4" s="142" t="s">
        <v>85</v>
      </c>
      <c r="G4" s="142" t="s">
        <v>225</v>
      </c>
      <c r="H4" s="174"/>
    </row>
    <row r="5" ht="24.4" customHeight="1" spans="1:8">
      <c r="A5" s="173"/>
      <c r="B5" s="142" t="s">
        <v>86</v>
      </c>
      <c r="C5" s="142" t="s">
        <v>87</v>
      </c>
      <c r="D5" s="142" t="s">
        <v>88</v>
      </c>
      <c r="E5" s="142"/>
      <c r="F5" s="142"/>
      <c r="G5" s="142"/>
      <c r="H5" s="175"/>
    </row>
    <row r="6" ht="22.9" customHeight="1" spans="1:8">
      <c r="A6" s="176"/>
      <c r="B6" s="142"/>
      <c r="C6" s="142"/>
      <c r="D6" s="142"/>
      <c r="E6" s="142"/>
      <c r="F6" s="142" t="s">
        <v>73</v>
      </c>
      <c r="G6" s="177">
        <f>G7</f>
        <v>5085000</v>
      </c>
      <c r="H6" s="178"/>
    </row>
    <row r="7" ht="22.9" customHeight="1" spans="1:8">
      <c r="A7" s="176"/>
      <c r="B7" s="179" t="s">
        <v>89</v>
      </c>
      <c r="C7" s="179"/>
      <c r="D7" s="179"/>
      <c r="E7" s="147">
        <v>680</v>
      </c>
      <c r="F7" s="180" t="s">
        <v>90</v>
      </c>
      <c r="G7" s="181">
        <f>G8</f>
        <v>5085000</v>
      </c>
      <c r="H7" s="178"/>
    </row>
    <row r="8" ht="22.9" customHeight="1" spans="1:8">
      <c r="A8" s="176"/>
      <c r="B8" s="179" t="s">
        <v>89</v>
      </c>
      <c r="C8" s="179" t="s">
        <v>187</v>
      </c>
      <c r="D8" s="179"/>
      <c r="E8" s="147">
        <v>680</v>
      </c>
      <c r="F8" s="180" t="s">
        <v>91</v>
      </c>
      <c r="G8" s="181">
        <f>SUM(G9:G10)</f>
        <v>5085000</v>
      </c>
      <c r="H8" s="178"/>
    </row>
    <row r="9" ht="22.9" customHeight="1" spans="1:8">
      <c r="A9" s="176"/>
      <c r="B9" s="179" t="s">
        <v>89</v>
      </c>
      <c r="C9" s="179">
        <v>13</v>
      </c>
      <c r="D9" s="179" t="s">
        <v>94</v>
      </c>
      <c r="E9" s="147">
        <v>680</v>
      </c>
      <c r="F9" s="182" t="s">
        <v>226</v>
      </c>
      <c r="G9" s="181">
        <v>85000</v>
      </c>
      <c r="H9" s="178"/>
    </row>
    <row r="10" ht="22.9" customHeight="1" spans="1:8">
      <c r="A10" s="176"/>
      <c r="B10" s="179" t="s">
        <v>89</v>
      </c>
      <c r="C10" s="179" t="s">
        <v>187</v>
      </c>
      <c r="D10" s="179" t="s">
        <v>96</v>
      </c>
      <c r="E10" s="147">
        <v>680</v>
      </c>
      <c r="F10" s="182" t="s">
        <v>227</v>
      </c>
      <c r="G10" s="181">
        <v>5000000</v>
      </c>
      <c r="H10" s="178"/>
    </row>
    <row r="11" ht="22.9" customHeight="1" spans="1:8">
      <c r="A11" s="176"/>
      <c r="B11" s="142"/>
      <c r="C11" s="142"/>
      <c r="D11" s="142"/>
      <c r="E11" s="142"/>
      <c r="F11" s="142"/>
      <c r="G11" s="146"/>
      <c r="H11" s="178"/>
    </row>
    <row r="12" ht="22.9" customHeight="1" spans="1:8">
      <c r="A12" s="176"/>
      <c r="B12" s="142"/>
      <c r="C12" s="142"/>
      <c r="D12" s="142"/>
      <c r="E12" s="142"/>
      <c r="F12" s="142"/>
      <c r="G12" s="146"/>
      <c r="H12" s="178"/>
    </row>
    <row r="13" ht="22.9" customHeight="1" spans="1:8">
      <c r="A13" s="176"/>
      <c r="B13" s="142"/>
      <c r="C13" s="142"/>
      <c r="D13" s="142"/>
      <c r="E13" s="142"/>
      <c r="F13" s="142"/>
      <c r="G13" s="146"/>
      <c r="H13" s="178"/>
    </row>
    <row r="14" ht="22.9" customHeight="1" spans="1:8">
      <c r="A14" s="173"/>
      <c r="B14" s="147"/>
      <c r="C14" s="147"/>
      <c r="D14" s="147"/>
      <c r="E14" s="147"/>
      <c r="F14" s="147" t="s">
        <v>24</v>
      </c>
      <c r="G14" s="148"/>
      <c r="H14" s="174"/>
    </row>
    <row r="15" ht="22.9" customHeight="1" spans="1:8">
      <c r="A15" s="173"/>
      <c r="B15" s="147"/>
      <c r="C15" s="147"/>
      <c r="D15" s="147"/>
      <c r="E15" s="147"/>
      <c r="F15" s="147" t="s">
        <v>24</v>
      </c>
      <c r="G15" s="148"/>
      <c r="H15" s="174"/>
    </row>
    <row r="16" ht="22.9" customHeight="1" spans="1:8">
      <c r="A16" s="173"/>
      <c r="B16" s="147"/>
      <c r="C16" s="147"/>
      <c r="D16" s="147"/>
      <c r="E16" s="147"/>
      <c r="F16" s="147" t="s">
        <v>139</v>
      </c>
      <c r="G16" s="148"/>
      <c r="H16" s="175"/>
    </row>
    <row r="17" ht="22.9" customHeight="1" spans="1:8">
      <c r="A17" s="173"/>
      <c r="B17" s="147"/>
      <c r="C17" s="147"/>
      <c r="D17" s="147"/>
      <c r="E17" s="147"/>
      <c r="F17" s="147" t="s">
        <v>228</v>
      </c>
      <c r="G17" s="148"/>
      <c r="H17" s="175"/>
    </row>
    <row r="18" ht="9.75" customHeight="1" spans="1:8">
      <c r="A18" s="183"/>
      <c r="B18" s="184"/>
      <c r="C18" s="184"/>
      <c r="D18" s="184"/>
      <c r="E18" s="184"/>
      <c r="F18" s="183"/>
      <c r="G18" s="183"/>
      <c r="H18" s="185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安宁</cp:lastModifiedBy>
  <dcterms:created xsi:type="dcterms:W3CDTF">2022-03-04T19:28:00Z</dcterms:created>
  <cp:lastPrinted>2023-01-31T02:22:00Z</cp:lastPrinted>
  <dcterms:modified xsi:type="dcterms:W3CDTF">2023-02-01T07:16:46Z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