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<sst xmlns="http://schemas.openxmlformats.org/spreadsheetml/2006/main" count="55" uniqueCount="24">
  <si>
    <t>年均递增%</t>
  </si>
  <si>
    <t>2012年</t>
  </si>
  <si>
    <t>2013年</t>
  </si>
  <si>
    <t>2014年</t>
  </si>
  <si>
    <t>2015年</t>
  </si>
  <si>
    <t xml:space="preserve">仁和区财政“十二五”财政收入规划情况表   </t>
  </si>
  <si>
    <t xml:space="preserve">     单位：万元</t>
  </si>
  <si>
    <t>预算科目或项目</t>
  </si>
  <si>
    <t>基期年</t>
  </si>
  <si>
    <t>规划年</t>
  </si>
  <si>
    <t>2010年</t>
  </si>
  <si>
    <t>合计</t>
  </si>
  <si>
    <t>2011年</t>
  </si>
  <si>
    <t>2011-2015年</t>
  </si>
  <si>
    <t>小计</t>
  </si>
  <si>
    <t>仁和区</t>
  </si>
  <si>
    <t>钒钛园区</t>
  </si>
  <si>
    <t>总合计</t>
  </si>
  <si>
    <t>增长率%</t>
  </si>
  <si>
    <t>一、地方财政收入</t>
  </si>
  <si>
    <t>（一）一般预算收入</t>
  </si>
  <si>
    <t>（1）税收收入</t>
  </si>
  <si>
    <t>（2）非税收入</t>
  </si>
  <si>
    <t>（二）基金收入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</si>
</sst>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1][$-804]yyyy&quot;年&quot;m&quot;月&quot;d&quot;日&quot;"/>
  </numFmts>
  <fonts count="9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name val="黑体"/>
      <family val="0"/>
    </font>
    <font>
      <sz val="11"/>
      <color indexed="8"/>
      <name val="黑体"/>
      <family val="0"/>
    </font>
    <font>
      <sz val="10"/>
      <color indexed="8"/>
      <name val="黑体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/>
    </xf>
    <xf numFmtId="176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3" xfId="0" applyFont="1" applyBorder="1" applyAlignment="1">
      <alignment horizontal="left"/>
    </xf>
    <xf numFmtId="41" fontId="5" fillId="0" borderId="3" xfId="0" applyNumberFormat="1" applyFont="1" applyBorder="1" applyAlignment="1">
      <alignment horizontal="center" vertical="center"/>
    </xf>
    <xf numFmtId="10" fontId="5" fillId="0" borderId="3" xfId="0" applyNumberFormat="1" applyFont="1" applyBorder="1" applyAlignment="1">
      <alignment horizontal="center" vertical="center"/>
    </xf>
    <xf numFmtId="0" fontId="5" fillId="0" borderId="2" xfId="16" applyFont="1" applyBorder="1" applyAlignment="1">
      <alignment horizontal="left" vertical="distributed"/>
      <protection/>
    </xf>
    <xf numFmtId="41" fontId="5" fillId="0" borderId="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7">
    <cellStyle name="Normal" xfId="0"/>
    <cellStyle name="Percent" xfId="15"/>
    <cellStyle name="常规_收支月报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"/>
  <sheetViews>
    <sheetView tabSelected="1" workbookViewId="0" topLeftCell="X1">
      <selection activeCell="AN7" sqref="AN7"/>
    </sheetView>
  </sheetViews>
  <sheetFormatPr defaultColWidth="9.00390625" defaultRowHeight="14.25"/>
  <cols>
    <col min="1" max="1" width="19.50390625" style="1" customWidth="1"/>
    <col min="2" max="3" width="9.75390625" style="1" customWidth="1"/>
    <col min="4" max="4" width="8.875" style="1" customWidth="1"/>
    <col min="5" max="5" width="10.25390625" style="1" customWidth="1"/>
    <col min="6" max="6" width="10.50390625" style="1" customWidth="1"/>
    <col min="7" max="7" width="10.00390625" style="1" customWidth="1"/>
    <col min="8" max="8" width="9.50390625" style="1" bestFit="1" customWidth="1"/>
    <col min="9" max="9" width="9.00390625" style="1" customWidth="1"/>
    <col min="10" max="10" width="9.50390625" style="1" bestFit="1" customWidth="1"/>
    <col min="11" max="11" width="9.00390625" style="1" customWidth="1"/>
    <col min="12" max="12" width="9.50390625" style="1" bestFit="1" customWidth="1"/>
    <col min="13" max="15" width="9.00390625" style="1" customWidth="1"/>
    <col min="16" max="16" width="9.50390625" style="1" bestFit="1" customWidth="1"/>
    <col min="17" max="17" width="11.25390625" style="1" bestFit="1" customWidth="1"/>
    <col min="18" max="19" width="9.00390625" style="1" customWidth="1"/>
    <col min="20" max="20" width="10.25390625" style="1" customWidth="1"/>
    <col min="21" max="21" width="9.00390625" style="1" customWidth="1"/>
    <col min="22" max="22" width="9.50390625" style="1" bestFit="1" customWidth="1"/>
    <col min="23" max="23" width="9.00390625" style="1" customWidth="1"/>
    <col min="24" max="24" width="9.50390625" style="1" bestFit="1" customWidth="1"/>
    <col min="25" max="25" width="9.00390625" style="1" customWidth="1"/>
    <col min="26" max="26" width="10.375" style="1" customWidth="1"/>
    <col min="27" max="27" width="9.00390625" style="1" customWidth="1"/>
    <col min="28" max="28" width="9.50390625" style="1" bestFit="1" customWidth="1"/>
    <col min="29" max="29" width="9.00390625" style="1" customWidth="1"/>
    <col min="30" max="30" width="9.50390625" style="1" bestFit="1" customWidth="1"/>
    <col min="31" max="31" width="9.00390625" style="1" customWidth="1"/>
    <col min="32" max="32" width="10.25390625" style="1" customWidth="1"/>
    <col min="33" max="33" width="9.00390625" style="1" customWidth="1"/>
    <col min="34" max="34" width="9.50390625" style="1" bestFit="1" customWidth="1"/>
    <col min="35" max="35" width="9.00390625" style="1" customWidth="1"/>
    <col min="36" max="36" width="9.50390625" style="1" bestFit="1" customWidth="1"/>
    <col min="37" max="37" width="14.75390625" style="1" customWidth="1"/>
    <col min="38" max="38" width="13.75390625" style="1" customWidth="1"/>
    <col min="39" max="16384" width="9.00390625" style="1" customWidth="1"/>
  </cols>
  <sheetData>
    <row r="1" spans="1:38" ht="42.75" customHeight="1">
      <c r="A1" s="18" t="s">
        <v>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</row>
    <row r="2" spans="1:37" s="3" customFormat="1" ht="35.25" customHeight="1">
      <c r="A2" s="2"/>
      <c r="B2" s="2"/>
      <c r="C2" s="2"/>
      <c r="D2" s="2"/>
      <c r="AK2" s="4" t="s">
        <v>6</v>
      </c>
    </row>
    <row r="3" spans="1:38" s="7" customFormat="1" ht="39.75" customHeight="1">
      <c r="A3" s="19" t="s">
        <v>7</v>
      </c>
      <c r="B3" s="22" t="s">
        <v>8</v>
      </c>
      <c r="C3" s="22"/>
      <c r="D3" s="23"/>
      <c r="E3" s="24" t="s">
        <v>9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3"/>
      <c r="AL3" s="6" t="s">
        <v>0</v>
      </c>
    </row>
    <row r="4" spans="1:38" s="7" customFormat="1" ht="41.25" customHeight="1">
      <c r="A4" s="20"/>
      <c r="B4" s="24" t="s">
        <v>10</v>
      </c>
      <c r="C4" s="22"/>
      <c r="D4" s="23"/>
      <c r="E4" s="24" t="s">
        <v>11</v>
      </c>
      <c r="F4" s="22"/>
      <c r="G4" s="22"/>
      <c r="H4" s="24" t="s">
        <v>12</v>
      </c>
      <c r="I4" s="22"/>
      <c r="J4" s="22"/>
      <c r="K4" s="22"/>
      <c r="L4" s="22"/>
      <c r="M4" s="23"/>
      <c r="N4" s="24" t="s">
        <v>1</v>
      </c>
      <c r="O4" s="22"/>
      <c r="P4" s="22"/>
      <c r="Q4" s="22"/>
      <c r="R4" s="22"/>
      <c r="S4" s="23"/>
      <c r="T4" s="24" t="s">
        <v>2</v>
      </c>
      <c r="U4" s="22"/>
      <c r="V4" s="22"/>
      <c r="W4" s="22"/>
      <c r="X4" s="22"/>
      <c r="Y4" s="23"/>
      <c r="Z4" s="24" t="s">
        <v>3</v>
      </c>
      <c r="AA4" s="22"/>
      <c r="AB4" s="22"/>
      <c r="AC4" s="22"/>
      <c r="AD4" s="22"/>
      <c r="AE4" s="23"/>
      <c r="AF4" s="13" t="s">
        <v>4</v>
      </c>
      <c r="AG4" s="14"/>
      <c r="AH4" s="14"/>
      <c r="AI4" s="14"/>
      <c r="AJ4" s="14"/>
      <c r="AK4" s="15"/>
      <c r="AL4" s="16" t="s">
        <v>13</v>
      </c>
    </row>
    <row r="5" spans="1:38" s="7" customFormat="1" ht="41.25" customHeight="1">
      <c r="A5" s="21"/>
      <c r="B5" s="5" t="s">
        <v>14</v>
      </c>
      <c r="C5" s="5" t="s">
        <v>15</v>
      </c>
      <c r="D5" s="5" t="s">
        <v>16</v>
      </c>
      <c r="E5" s="5" t="s">
        <v>17</v>
      </c>
      <c r="F5" s="5" t="s">
        <v>15</v>
      </c>
      <c r="G5" s="5" t="s">
        <v>16</v>
      </c>
      <c r="H5" s="5" t="s">
        <v>14</v>
      </c>
      <c r="I5" s="5" t="s">
        <v>18</v>
      </c>
      <c r="J5" s="5" t="s">
        <v>15</v>
      </c>
      <c r="K5" s="5" t="s">
        <v>18</v>
      </c>
      <c r="L5" s="5" t="s">
        <v>16</v>
      </c>
      <c r="M5" s="5" t="s">
        <v>18</v>
      </c>
      <c r="N5" s="5" t="s">
        <v>14</v>
      </c>
      <c r="O5" s="5" t="s">
        <v>18</v>
      </c>
      <c r="P5" s="5" t="s">
        <v>15</v>
      </c>
      <c r="Q5" s="5" t="s">
        <v>18</v>
      </c>
      <c r="R5" s="5" t="s">
        <v>16</v>
      </c>
      <c r="S5" s="5" t="s">
        <v>18</v>
      </c>
      <c r="T5" s="5" t="s">
        <v>14</v>
      </c>
      <c r="U5" s="5" t="s">
        <v>18</v>
      </c>
      <c r="V5" s="5" t="s">
        <v>15</v>
      </c>
      <c r="W5" s="5" t="s">
        <v>18</v>
      </c>
      <c r="X5" s="5" t="s">
        <v>16</v>
      </c>
      <c r="Y5" s="5" t="s">
        <v>18</v>
      </c>
      <c r="Z5" s="5" t="s">
        <v>14</v>
      </c>
      <c r="AA5" s="5" t="s">
        <v>18</v>
      </c>
      <c r="AB5" s="5" t="s">
        <v>15</v>
      </c>
      <c r="AC5" s="5" t="s">
        <v>18</v>
      </c>
      <c r="AD5" s="5" t="s">
        <v>16</v>
      </c>
      <c r="AE5" s="5" t="s">
        <v>18</v>
      </c>
      <c r="AF5" s="5" t="s">
        <v>14</v>
      </c>
      <c r="AG5" s="5" t="s">
        <v>18</v>
      </c>
      <c r="AH5" s="5" t="s">
        <v>15</v>
      </c>
      <c r="AI5" s="5" t="s">
        <v>18</v>
      </c>
      <c r="AJ5" s="5" t="s">
        <v>16</v>
      </c>
      <c r="AK5" s="5" t="s">
        <v>18</v>
      </c>
      <c r="AL5" s="17"/>
    </row>
    <row r="6" spans="1:38" s="7" customFormat="1" ht="57.75" customHeight="1">
      <c r="A6" s="8" t="s">
        <v>19</v>
      </c>
      <c r="B6" s="9">
        <f>B7+B10</f>
        <v>70256</v>
      </c>
      <c r="C6" s="9">
        <f>B6-D6</f>
        <v>49038</v>
      </c>
      <c r="D6" s="9">
        <f>D7+D10</f>
        <v>21218</v>
      </c>
      <c r="E6" s="9">
        <f>H6+N6+T6+Z6+AF6</f>
        <v>542700</v>
      </c>
      <c r="F6" s="9">
        <f>J6+P6+V6+AB6+AH6</f>
        <v>366500</v>
      </c>
      <c r="G6" s="9">
        <f>L6+R6+X6+AD6+AJ6</f>
        <v>176200</v>
      </c>
      <c r="H6" s="9">
        <f>H7+H10</f>
        <v>80700</v>
      </c>
      <c r="I6" s="10">
        <f>(H6-B6)/B6</f>
        <v>0.14865634251878843</v>
      </c>
      <c r="J6" s="9">
        <f>J7+J10</f>
        <v>57500</v>
      </c>
      <c r="K6" s="10">
        <f>(J6-C6)/C6</f>
        <v>0.17256005546718872</v>
      </c>
      <c r="L6" s="9">
        <f>L7+L10</f>
        <v>23200</v>
      </c>
      <c r="M6" s="10">
        <f>(L6-D6)/D6</f>
        <v>0.09341125459515506</v>
      </c>
      <c r="N6" s="9">
        <f>N7+N10</f>
        <v>92700</v>
      </c>
      <c r="O6" s="10">
        <f>(N6-H6)/H6</f>
        <v>0.14869888475836432</v>
      </c>
      <c r="P6" s="9">
        <f>P7+P10</f>
        <v>64100</v>
      </c>
      <c r="Q6" s="10">
        <f>(P6-J6)/J6</f>
        <v>0.11478260869565217</v>
      </c>
      <c r="R6" s="9">
        <f>R7+R10</f>
        <v>28600</v>
      </c>
      <c r="S6" s="10">
        <f>(R6-L6)/L6</f>
        <v>0.23275862068965517</v>
      </c>
      <c r="T6" s="9">
        <f>T7+T10</f>
        <v>106500</v>
      </c>
      <c r="U6" s="10">
        <f>(T6-N6)/N6</f>
        <v>0.1488673139158576</v>
      </c>
      <c r="V6" s="9">
        <f>V7+V10</f>
        <v>72500</v>
      </c>
      <c r="W6" s="10">
        <f>(V6-P6)/P6</f>
        <v>0.1310452418096724</v>
      </c>
      <c r="X6" s="9">
        <f>X7+X10</f>
        <v>34000</v>
      </c>
      <c r="Y6" s="10">
        <f>(X6-R6)/R6</f>
        <v>0.1888111888111888</v>
      </c>
      <c r="Z6" s="9">
        <f>Z7+Z10</f>
        <v>122300</v>
      </c>
      <c r="AA6" s="10">
        <f>(Z6-T6)/T6</f>
        <v>0.14835680751173708</v>
      </c>
      <c r="AB6" s="9">
        <f>AB7+AB10</f>
        <v>81300</v>
      </c>
      <c r="AC6" s="10">
        <f>(AB6-V6)/V6</f>
        <v>0.12137931034482759</v>
      </c>
      <c r="AD6" s="9">
        <f>AD7+AD10</f>
        <v>41000</v>
      </c>
      <c r="AE6" s="10">
        <f>(AD6-X6)/X6</f>
        <v>0.20588235294117646</v>
      </c>
      <c r="AF6" s="9">
        <f>AF7+AF10</f>
        <v>140500</v>
      </c>
      <c r="AG6" s="10">
        <f>(AF6-Z6)/Z6</f>
        <v>0.14881439084219134</v>
      </c>
      <c r="AH6" s="9">
        <f>AH7+AH10</f>
        <v>91100</v>
      </c>
      <c r="AI6" s="10">
        <f>(AH6-AB6)/AB6</f>
        <v>0.12054120541205413</v>
      </c>
      <c r="AJ6" s="9">
        <f>AJ7+AJ10</f>
        <v>49400</v>
      </c>
      <c r="AK6" s="10">
        <f>(AJ6-AD6)/AD6</f>
        <v>0.2048780487804878</v>
      </c>
      <c r="AL6" s="10">
        <f>POWER(AF6/B6,1/5)-1</f>
        <v>0.14867873410889842</v>
      </c>
    </row>
    <row r="7" spans="1:38" s="7" customFormat="1" ht="57.75" customHeight="1">
      <c r="A7" s="11" t="s">
        <v>20</v>
      </c>
      <c r="B7" s="9">
        <f>SUM(B8:B9)</f>
        <v>50198</v>
      </c>
      <c r="C7" s="9">
        <f>B7-D7</f>
        <v>39194</v>
      </c>
      <c r="D7" s="9">
        <f>SUM(D8:D9)</f>
        <v>11004</v>
      </c>
      <c r="E7" s="9">
        <f>H7+N7+T7+Z7+AF7</f>
        <v>392800</v>
      </c>
      <c r="F7" s="9">
        <f>J7+P7+V7+AB7+AH7</f>
        <v>296520</v>
      </c>
      <c r="G7" s="9">
        <f>L7+R7+X7+AD7+AJ7</f>
        <v>96280</v>
      </c>
      <c r="H7" s="9">
        <f>SUM(H8:H9)</f>
        <v>58200</v>
      </c>
      <c r="I7" s="10">
        <f>(H7-B7)/B7</f>
        <v>0.1594087413841189</v>
      </c>
      <c r="J7" s="9">
        <f>SUM(J8:J9)</f>
        <v>44920</v>
      </c>
      <c r="K7" s="10">
        <f>(J7-C7)/C7</f>
        <v>0.1460937898657958</v>
      </c>
      <c r="L7" s="9">
        <f>SUM(L8:L9)</f>
        <v>13280</v>
      </c>
      <c r="M7" s="10">
        <f>(L7-D7)/D7</f>
        <v>0.20683387858960378</v>
      </c>
      <c r="N7" s="9">
        <f>SUM(N8:N9)</f>
        <v>66200</v>
      </c>
      <c r="O7" s="10">
        <f>(N7-H7)/H7</f>
        <v>0.13745704467353953</v>
      </c>
      <c r="P7" s="9">
        <f>SUM(P8:P9)</f>
        <v>50600</v>
      </c>
      <c r="Q7" s="10">
        <f>(P7-J7)/J7</f>
        <v>0.12644701691896706</v>
      </c>
      <c r="R7" s="9">
        <f>SUM(R8:R9)</f>
        <v>15600</v>
      </c>
      <c r="S7" s="10">
        <f>(R7-L7)/L7</f>
        <v>0.1746987951807229</v>
      </c>
      <c r="T7" s="9">
        <f>SUM(T8:T9)</f>
        <v>76300</v>
      </c>
      <c r="U7" s="10">
        <f>(T7-N7)/N7</f>
        <v>0.15256797583081572</v>
      </c>
      <c r="V7" s="9">
        <f>SUM(V8:V9)</f>
        <v>58300</v>
      </c>
      <c r="W7" s="10">
        <f>(V7-P7)/P7</f>
        <v>0.15217391304347827</v>
      </c>
      <c r="X7" s="9">
        <f>SUM(X8:X9)</f>
        <v>18000</v>
      </c>
      <c r="Y7" s="10">
        <f>(X7-R7)/R7</f>
        <v>0.15384615384615385</v>
      </c>
      <c r="Z7" s="9">
        <f>SUM(Z8:Z9)</f>
        <v>88600</v>
      </c>
      <c r="AA7" s="10">
        <f>(Z7-T7)/T7</f>
        <v>0.16120576671035386</v>
      </c>
      <c r="AB7" s="9">
        <f>SUM(AB8:AB9)</f>
        <v>66600</v>
      </c>
      <c r="AC7" s="10">
        <f>(AB7-V7)/V7</f>
        <v>0.1423670668953688</v>
      </c>
      <c r="AD7" s="9">
        <f>SUM(AD8:AD9)</f>
        <v>22000</v>
      </c>
      <c r="AE7" s="10">
        <f>(AD7-X7)/X7</f>
        <v>0.2222222222222222</v>
      </c>
      <c r="AF7" s="9">
        <f>AH7+AJ7</f>
        <v>103500</v>
      </c>
      <c r="AG7" s="10">
        <f>(AF7-Z7)/Z7</f>
        <v>0.16817155756207675</v>
      </c>
      <c r="AH7" s="9">
        <f>SUM(AH8:AH9)</f>
        <v>76100</v>
      </c>
      <c r="AI7" s="10">
        <f>(AH7-AB7)/AB7</f>
        <v>0.14264264264264265</v>
      </c>
      <c r="AJ7" s="9">
        <f>AJ8+AJ9</f>
        <v>27400</v>
      </c>
      <c r="AK7" s="10">
        <f>(AJ7-AD7)/AD7</f>
        <v>0.24545454545454545</v>
      </c>
      <c r="AL7" s="10">
        <f>POWER(AF7/B7,1/5)-1</f>
        <v>0.15571509872800093</v>
      </c>
    </row>
    <row r="8" spans="1:38" s="7" customFormat="1" ht="57.75" customHeight="1">
      <c r="A8" s="11" t="s">
        <v>21</v>
      </c>
      <c r="B8" s="9">
        <v>45461</v>
      </c>
      <c r="C8" s="9">
        <f>B8-D8</f>
        <v>35007</v>
      </c>
      <c r="D8" s="9">
        <v>10454</v>
      </c>
      <c r="E8" s="9">
        <f>H8+N8+T8+Z8+AF8</f>
        <v>356900</v>
      </c>
      <c r="F8" s="9">
        <f>J8+P8+V8+AB8+AH8</f>
        <v>265100</v>
      </c>
      <c r="G8" s="9">
        <f>L8+R8+X8+AD8+AJ8</f>
        <v>91800</v>
      </c>
      <c r="H8" s="12">
        <v>52300</v>
      </c>
      <c r="I8" s="10">
        <f>(H8-B8)/B8</f>
        <v>0.15043663799740437</v>
      </c>
      <c r="J8" s="12">
        <f>H8-L8</f>
        <v>39700</v>
      </c>
      <c r="K8" s="10">
        <f>(J8-C8)/C8</f>
        <v>0.13405890250521324</v>
      </c>
      <c r="L8" s="12">
        <v>12600</v>
      </c>
      <c r="M8" s="10">
        <f>(L8-D8)/D8</f>
        <v>0.2052802754926344</v>
      </c>
      <c r="N8" s="12">
        <f>P8+R8</f>
        <v>59700</v>
      </c>
      <c r="O8" s="10">
        <f>(N8-H8)/H8</f>
        <v>0.14149139579349904</v>
      </c>
      <c r="P8" s="12">
        <v>44900</v>
      </c>
      <c r="Q8" s="10">
        <f>(P8-J8)/J8</f>
        <v>0.1309823677581864</v>
      </c>
      <c r="R8" s="12">
        <v>14800</v>
      </c>
      <c r="S8" s="10">
        <f>(R8-L8)/L8</f>
        <v>0.1746031746031746</v>
      </c>
      <c r="T8" s="12">
        <f>V8+X8</f>
        <v>69200</v>
      </c>
      <c r="U8" s="10">
        <f>(T8-N8)/N8</f>
        <v>0.15912897822445563</v>
      </c>
      <c r="V8" s="12">
        <v>52100</v>
      </c>
      <c r="W8" s="10">
        <f>(V8-P8)/P8</f>
        <v>0.1603563474387528</v>
      </c>
      <c r="X8" s="12">
        <v>17100</v>
      </c>
      <c r="Y8" s="10">
        <f>(X8-R8)/R8</f>
        <v>0.1554054054054054</v>
      </c>
      <c r="Z8" s="12">
        <f>AB8+AD8</f>
        <v>80800</v>
      </c>
      <c r="AA8" s="10">
        <f>(Z8-T8)/T8</f>
        <v>0.1676300578034682</v>
      </c>
      <c r="AB8" s="12">
        <v>59800</v>
      </c>
      <c r="AC8" s="10">
        <f>(AB8-V8)/V8</f>
        <v>0.14779270633397312</v>
      </c>
      <c r="AD8" s="12">
        <v>21000</v>
      </c>
      <c r="AE8" s="10">
        <f>(AD8-X8)/X8</f>
        <v>0.22807017543859648</v>
      </c>
      <c r="AF8" s="12">
        <f>AH8+AJ8</f>
        <v>94900</v>
      </c>
      <c r="AG8" s="10">
        <f>(AF8-Z8)/Z8</f>
        <v>0.1745049504950495</v>
      </c>
      <c r="AH8" s="12">
        <v>68600</v>
      </c>
      <c r="AI8" s="10">
        <f>(AH8-AB8)/AB8</f>
        <v>0.14715719063545152</v>
      </c>
      <c r="AJ8" s="12">
        <v>26300</v>
      </c>
      <c r="AK8" s="10">
        <f>(AJ8-AD8)/AD8</f>
        <v>0.2523809523809524</v>
      </c>
      <c r="AL8" s="10">
        <f>POWER(AF8/B8,1/5)-1</f>
        <v>0.1585784483104935</v>
      </c>
    </row>
    <row r="9" spans="1:38" s="7" customFormat="1" ht="57.75" customHeight="1">
      <c r="A9" s="11" t="s">
        <v>22</v>
      </c>
      <c r="B9" s="9">
        <v>4737</v>
      </c>
      <c r="C9" s="9">
        <f>B9-D9</f>
        <v>4187</v>
      </c>
      <c r="D9" s="9">
        <v>550</v>
      </c>
      <c r="E9" s="9">
        <f>H9+N9+T9+Z9+AF9</f>
        <v>35900</v>
      </c>
      <c r="F9" s="9">
        <f>J9+P9+V9+AB9+AH9</f>
        <v>31420</v>
      </c>
      <c r="G9" s="9">
        <f>L9+R9+X9+AD9+AJ9</f>
        <v>4480</v>
      </c>
      <c r="H9" s="12">
        <v>5900</v>
      </c>
      <c r="I9" s="10">
        <f>(H9-B9)/B9</f>
        <v>0.24551403842094152</v>
      </c>
      <c r="J9" s="12">
        <f>H9-L9</f>
        <v>5220</v>
      </c>
      <c r="K9" s="10">
        <f>(J9-C9)/C9</f>
        <v>0.24671602579412466</v>
      </c>
      <c r="L9" s="12">
        <v>680</v>
      </c>
      <c r="M9" s="10">
        <f>(L9-D9)/D9</f>
        <v>0.23636363636363636</v>
      </c>
      <c r="N9" s="12">
        <f>P9+R9</f>
        <v>6500</v>
      </c>
      <c r="O9" s="10">
        <f>(N9-H9)/H9</f>
        <v>0.1016949152542373</v>
      </c>
      <c r="P9" s="12">
        <v>5700</v>
      </c>
      <c r="Q9" s="10">
        <f>(P9-J9)/J9</f>
        <v>0.09195402298850575</v>
      </c>
      <c r="R9" s="12">
        <v>800</v>
      </c>
      <c r="S9" s="10">
        <f>(R9-L9)/L9</f>
        <v>0.17647058823529413</v>
      </c>
      <c r="T9" s="12">
        <f>V9+X9</f>
        <v>7100</v>
      </c>
      <c r="U9" s="10">
        <f>(T9-N9)/N9</f>
        <v>0.09230769230769231</v>
      </c>
      <c r="V9" s="12">
        <v>6200</v>
      </c>
      <c r="W9" s="10">
        <f>(V9-P9)/P9</f>
        <v>0.08771929824561403</v>
      </c>
      <c r="X9" s="12">
        <v>900</v>
      </c>
      <c r="Y9" s="10">
        <f>(X9-R9)/R9</f>
        <v>0.125</v>
      </c>
      <c r="Z9" s="12">
        <f>AB9+AD9</f>
        <v>7800</v>
      </c>
      <c r="AA9" s="10">
        <f>(Z9-T9)/T9</f>
        <v>0.09859154929577464</v>
      </c>
      <c r="AB9" s="12">
        <v>6800</v>
      </c>
      <c r="AC9" s="10">
        <f>(AB9-V9)/V9</f>
        <v>0.0967741935483871</v>
      </c>
      <c r="AD9" s="12">
        <v>1000</v>
      </c>
      <c r="AE9" s="10">
        <f>(AD9-X9)/X9</f>
        <v>0.1111111111111111</v>
      </c>
      <c r="AF9" s="12">
        <f>AH9+AJ9</f>
        <v>8600</v>
      </c>
      <c r="AG9" s="10">
        <f>(AF9-Z9)/Z9</f>
        <v>0.10256410256410256</v>
      </c>
      <c r="AH9" s="12">
        <v>7500</v>
      </c>
      <c r="AI9" s="10">
        <f>(AH9-AB9)/AB9</f>
        <v>0.10294117647058823</v>
      </c>
      <c r="AJ9" s="12">
        <v>1100</v>
      </c>
      <c r="AK9" s="10">
        <f>(AJ9-AD9)/AD9</f>
        <v>0.1</v>
      </c>
      <c r="AL9" s="10">
        <f>POWER(AF9/B9,1/5)-1</f>
        <v>0.12667592231275804</v>
      </c>
    </row>
    <row r="10" spans="1:38" s="7" customFormat="1" ht="57.75" customHeight="1">
      <c r="A10" s="11" t="s">
        <v>23</v>
      </c>
      <c r="B10" s="9">
        <v>20058</v>
      </c>
      <c r="C10" s="9">
        <f>B10-D10</f>
        <v>9844</v>
      </c>
      <c r="D10" s="9">
        <v>10214</v>
      </c>
      <c r="E10" s="9">
        <f>H10+N10+T10+Z10+AF10</f>
        <v>149900</v>
      </c>
      <c r="F10" s="9">
        <f>J10+P10+V10+AB10+AH10</f>
        <v>69980</v>
      </c>
      <c r="G10" s="9">
        <f>L10+R10+X10+AD10+AJ10</f>
        <v>79920</v>
      </c>
      <c r="H10" s="12">
        <v>22500</v>
      </c>
      <c r="I10" s="10">
        <f>(H10-B10)/B10</f>
        <v>0.12174693389171402</v>
      </c>
      <c r="J10" s="12">
        <f>H10-L10</f>
        <v>12580</v>
      </c>
      <c r="K10" s="10">
        <f>(J10-C10)/C10</f>
        <v>0.2779357984559122</v>
      </c>
      <c r="L10" s="12">
        <v>9920</v>
      </c>
      <c r="M10" s="10">
        <f>(L10-D10)/D10</f>
        <v>-0.028784021930683374</v>
      </c>
      <c r="N10" s="12">
        <f>P10+R10</f>
        <v>26500</v>
      </c>
      <c r="O10" s="10">
        <f>(N10-H10)/H10</f>
        <v>0.17777777777777778</v>
      </c>
      <c r="P10" s="12">
        <v>13500</v>
      </c>
      <c r="Q10" s="10">
        <f>(P10-J10)/J10</f>
        <v>0.07313195548489666</v>
      </c>
      <c r="R10" s="12">
        <v>13000</v>
      </c>
      <c r="S10" s="10">
        <f>(R10-L10)/L10</f>
        <v>0.31048387096774194</v>
      </c>
      <c r="T10" s="12">
        <f>V10+X10</f>
        <v>30200</v>
      </c>
      <c r="U10" s="10">
        <f>(T10-N10)/N10</f>
        <v>0.13962264150943396</v>
      </c>
      <c r="V10" s="12">
        <v>14200</v>
      </c>
      <c r="W10" s="10">
        <f>(V10-P10)/P10</f>
        <v>0.05185185185185185</v>
      </c>
      <c r="X10" s="12">
        <v>16000</v>
      </c>
      <c r="Y10" s="10">
        <f>(X10-R10)/R10</f>
        <v>0.23076923076923078</v>
      </c>
      <c r="Z10" s="12">
        <f>AB10+AD10</f>
        <v>33700</v>
      </c>
      <c r="AA10" s="10">
        <f>(Z10-T10)/T10</f>
        <v>0.11589403973509933</v>
      </c>
      <c r="AB10" s="12">
        <v>14700</v>
      </c>
      <c r="AC10" s="10">
        <f>(AB10-V10)/V10</f>
        <v>0.035211267605633804</v>
      </c>
      <c r="AD10" s="12">
        <v>19000</v>
      </c>
      <c r="AE10" s="10">
        <f>(AD10-X10)/X10</f>
        <v>0.1875</v>
      </c>
      <c r="AF10" s="12">
        <f>AH10+AJ10</f>
        <v>37000</v>
      </c>
      <c r="AG10" s="10">
        <f>(AF10-Z10)/Z10</f>
        <v>0.09792284866468842</v>
      </c>
      <c r="AH10" s="12">
        <v>15000</v>
      </c>
      <c r="AI10" s="10">
        <f>(AH10-AB10)/AB10</f>
        <v>0.02040816326530612</v>
      </c>
      <c r="AJ10" s="12">
        <v>22000</v>
      </c>
      <c r="AK10" s="10">
        <f>(AJ10-AD10)/AD10</f>
        <v>0.15789473684210525</v>
      </c>
      <c r="AL10" s="10">
        <f>POWER(AF10/B10,1/5)-1</f>
        <v>0.13027161059005987</v>
      </c>
    </row>
  </sheetData>
  <mergeCells count="12">
    <mergeCell ref="T4:Y4"/>
    <mergeCell ref="Z4:AE4"/>
    <mergeCell ref="AF4:AK4"/>
    <mergeCell ref="AL4:AL5"/>
    <mergeCell ref="A1:AL1"/>
    <mergeCell ref="A3:A5"/>
    <mergeCell ref="B3:D3"/>
    <mergeCell ref="E3:AK3"/>
    <mergeCell ref="B4:D4"/>
    <mergeCell ref="E4:G4"/>
    <mergeCell ref="H4:M4"/>
    <mergeCell ref="N4:S4"/>
  </mergeCells>
  <printOptions/>
  <pageMargins left="0.31" right="0.32" top="1" bottom="1" header="0.5" footer="0.5"/>
  <pageSetup fitToHeight="1" fitToWidth="1" orientation="landscape" paperSize="8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2011-09-09T02:47:47Z</cp:lastPrinted>
  <dcterms:created xsi:type="dcterms:W3CDTF">1996-12-17T01:32:42Z</dcterms:created>
  <dcterms:modified xsi:type="dcterms:W3CDTF">2011-09-09T02:47:49Z</dcterms:modified>
  <cp:category/>
  <cp:version/>
  <cp:contentType/>
  <cp:contentStatus/>
</cp:coreProperties>
</file>